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010" activeTab="0"/>
  </bookViews>
  <sheets>
    <sheet name="Accounts" sheetId="1" r:id="rId1"/>
    <sheet name="Variances" sheetId="2" r:id="rId2"/>
    <sheet name="Addresses" sheetId="3" r:id="rId3"/>
    <sheet name="Notes to Auditor" sheetId="4" r:id="rId4"/>
  </sheets>
  <definedNames>
    <definedName name="_xlfn._FV" hidden="1">#NAME?</definedName>
    <definedName name="_xlnm.Print_Area" localSheetId="0">'Accounts'!$A$1:$K$67</definedName>
    <definedName name="_xlnm.Print_Area" localSheetId="1">'Variances'!$A$1:$G$9</definedName>
  </definedNames>
  <calcPr fullCalcOnLoad="1"/>
</workbook>
</file>

<file path=xl/sharedStrings.xml><?xml version="1.0" encoding="utf-8"?>
<sst xmlns="http://schemas.openxmlformats.org/spreadsheetml/2006/main" count="161" uniqueCount="147">
  <si>
    <t>From</t>
  </si>
  <si>
    <t>To</t>
  </si>
  <si>
    <t>Chq No.</t>
  </si>
  <si>
    <t>Date</t>
  </si>
  <si>
    <t>Carried Forward</t>
  </si>
  <si>
    <t>Payments</t>
  </si>
  <si>
    <t>Employees</t>
  </si>
  <si>
    <t>Other</t>
  </si>
  <si>
    <t>TOTAL OTHER RECEIPTS (Box 3)</t>
  </si>
  <si>
    <t>ANNUAL PRECEPT (Box 2)</t>
  </si>
  <si>
    <t>STAFF COSTS (Box 4)</t>
  </si>
  <si>
    <t>TOTAL OTHER COSTS (Box 6)</t>
  </si>
  <si>
    <t>BALANCE BROUGHT FWD (Box 1)</t>
  </si>
  <si>
    <t>See Bank Statement</t>
  </si>
  <si>
    <t>ACTUAL BALANCE IN CURRENT ACCOUNT</t>
  </si>
  <si>
    <t>Current Account Balance</t>
  </si>
  <si>
    <t>Reserve Account Balance</t>
  </si>
  <si>
    <t>ACTUAL BALANCE IN RESERVE ACCOUNT</t>
  </si>
  <si>
    <t>BANK ACCOUNT STATEMENT AT Yr Start</t>
  </si>
  <si>
    <t>Total Adjustments between ledger and bank statement at year start</t>
  </si>
  <si>
    <t>BANK RECONCILIATION for YEAR END</t>
  </si>
  <si>
    <t>Annual precept</t>
  </si>
  <si>
    <t>Total Other Receipts</t>
  </si>
  <si>
    <t>Staff Costs</t>
  </si>
  <si>
    <t>Loan interest/ capital repayments</t>
  </si>
  <si>
    <t>All other payments</t>
  </si>
  <si>
    <t>Total fixed assets</t>
  </si>
  <si>
    <t>Total borrowings</t>
  </si>
  <si>
    <t>Total Adjustments between ledger and bank statement at year end</t>
  </si>
  <si>
    <t>Reason for variance</t>
  </si>
  <si>
    <t>Addresses</t>
  </si>
  <si>
    <t>Clerk</t>
  </si>
  <si>
    <t>Tel</t>
  </si>
  <si>
    <t>Email</t>
  </si>
  <si>
    <t>Chair</t>
  </si>
  <si>
    <t>Mr Mike Cheers</t>
  </si>
  <si>
    <t>Collinge Farm</t>
  </si>
  <si>
    <t>Rake Lane</t>
  </si>
  <si>
    <t>Chorlton</t>
  </si>
  <si>
    <t>01244 851564</t>
  </si>
  <si>
    <t>acheers@hotmail.com</t>
  </si>
  <si>
    <t>BANK RECONCILLIATION TOTAL (Box 8)</t>
  </si>
  <si>
    <t>%</t>
  </si>
  <si>
    <t>CH2 4BH</t>
  </si>
  <si>
    <t>Variance</t>
  </si>
  <si>
    <t>TOTAL BALANCES &amp; RESERVES (Box 7 = (Box 1+2+3) - (Box 4+5+6))</t>
  </si>
  <si>
    <t>Income Precept</t>
  </si>
  <si>
    <t>Income Receipt</t>
  </si>
  <si>
    <t>VALIDATION</t>
  </si>
  <si>
    <t>(Box 7 = Box 8)</t>
  </si>
  <si>
    <t>CClr Ade Deary</t>
  </si>
  <si>
    <t>34 Church Lane</t>
  </si>
  <si>
    <t>Backford</t>
  </si>
  <si>
    <t>CH2 4BE</t>
  </si>
  <si>
    <t>07841145643</t>
  </si>
  <si>
    <t>We operate a "society account" with a high street bank, with only limited transactions in any year.</t>
  </si>
  <si>
    <t>The "society account" requires dual signaturies on any cheque; and the cheque book is the only</t>
  </si>
  <si>
    <t>Deborah Jones</t>
  </si>
  <si>
    <t>Brookside</t>
  </si>
  <si>
    <t>Station Road</t>
  </si>
  <si>
    <t>Lea by Backford</t>
  </si>
  <si>
    <t>CH1 6NT</t>
  </si>
  <si>
    <t>deborahjones57@btinternet.com</t>
  </si>
  <si>
    <t xml:space="preserve">means of withdrawing monies from the account. </t>
  </si>
  <si>
    <t>No adjustments required</t>
  </si>
  <si>
    <t>Bank Statements are reviewed at each meeting against the ledger</t>
  </si>
  <si>
    <t>TOTAL CASH IN BANK AT YEAR END</t>
  </si>
  <si>
    <t>Only Chair Cllr Mike Cheers; Vice Chair Cllr Ade Deary; and Cllr Andrew Harkness can sign cheques</t>
  </si>
  <si>
    <t>This occurs at the end of any meeting in which the expenditure has been approved.</t>
  </si>
  <si>
    <t>The above measures ensure that there cannot be a fraudlent expenditure.</t>
  </si>
  <si>
    <t>RFO (outgoing - clerk will replace 2020/2021)</t>
  </si>
  <si>
    <t>BALANCES AND RESERVES RECONCILLIATION TO LEDGER AT YEAR START (as per 2019/20 return)</t>
  </si>
  <si>
    <t>Village Hall Bursary</t>
  </si>
  <si>
    <t>N/A</t>
  </si>
  <si>
    <t>Reserves which include £1080 (1yr repayment of loan for village hall</t>
  </si>
  <si>
    <t>rebuild project), which was precepted, then project delayed. Thus</t>
  </si>
  <si>
    <t>1yr will be held in accounts to meet consulted 15yr precept term.</t>
  </si>
  <si>
    <t>Precept including loan repayment</t>
  </si>
  <si>
    <t>Alex malthouse Fine Repayment 9 of 33</t>
  </si>
  <si>
    <t>Alex malthouse Fine Repayment 10 of 33</t>
  </si>
  <si>
    <t>Alex malthouse Fine Repayment 11 of 33</t>
  </si>
  <si>
    <t xml:space="preserve">Zurich Insurance repayment </t>
  </si>
  <si>
    <t>Clerk Wages</t>
  </si>
  <si>
    <t>Clerk Training</t>
  </si>
  <si>
    <t>Book of Condolence</t>
  </si>
  <si>
    <t>Ink Cartridges</t>
  </si>
  <si>
    <t>000704</t>
  </si>
  <si>
    <t>000705</t>
  </si>
  <si>
    <t>000706</t>
  </si>
  <si>
    <t>000707</t>
  </si>
  <si>
    <t>000708</t>
  </si>
  <si>
    <t>Alex malthouse Fine Repayment 12 of 33</t>
  </si>
  <si>
    <t>Alex malthouse Fine Repayment 13 of 33</t>
  </si>
  <si>
    <t>Website Development</t>
  </si>
  <si>
    <t>Insurance</t>
  </si>
  <si>
    <t>Auditors Fees</t>
  </si>
  <si>
    <t>Harddrive for PC records</t>
  </si>
  <si>
    <t>CHALC Affiliation</t>
  </si>
  <si>
    <t>Cancelled</t>
  </si>
  <si>
    <t>Zoom Interactive Meetings</t>
  </si>
  <si>
    <t>Village Hall</t>
  </si>
  <si>
    <t>Poppy Wreath</t>
  </si>
  <si>
    <t>Litter Picking</t>
  </si>
  <si>
    <t>000709</t>
  </si>
  <si>
    <t>000710</t>
  </si>
  <si>
    <t>000711</t>
  </si>
  <si>
    <t>000712</t>
  </si>
  <si>
    <t>000713</t>
  </si>
  <si>
    <t>000714</t>
  </si>
  <si>
    <t>000715</t>
  </si>
  <si>
    <t>000716</t>
  </si>
  <si>
    <t>000717</t>
  </si>
  <si>
    <t>000718</t>
  </si>
  <si>
    <t>000719</t>
  </si>
  <si>
    <t>000720</t>
  </si>
  <si>
    <t>000721</t>
  </si>
  <si>
    <t>000722</t>
  </si>
  <si>
    <t>000723</t>
  </si>
  <si>
    <t>000724</t>
  </si>
  <si>
    <t>000725</t>
  </si>
  <si>
    <t>000726</t>
  </si>
  <si>
    <t>000727</t>
  </si>
  <si>
    <t>Alex malthouse Fine Repayment 14 of 33</t>
  </si>
  <si>
    <t>Alex malthouse Fine Repayment 15 of 33</t>
  </si>
  <si>
    <t>Alex malthouse Fine Repayment 16 of 33</t>
  </si>
  <si>
    <t>Alex malthouse Fine Repayment 17 of 33</t>
  </si>
  <si>
    <t>Credit from D Jones refunded zoom annaul payment 000719</t>
  </si>
  <si>
    <t>Alex malthouse Fine Repayment 18 of 33</t>
  </si>
  <si>
    <t>Alex malthouse Fine Repayment 19 of 33</t>
  </si>
  <si>
    <t>Alex malthouse Fine Repayment 20 of 33</t>
  </si>
  <si>
    <t>Public Works Loan Board repayment 1</t>
  </si>
  <si>
    <t>Public Works loan Board repayment 2</t>
  </si>
  <si>
    <t>Interest on reserve Account for year</t>
  </si>
  <si>
    <t>Adjustments from 2021 ledger to year end bank actuals</t>
  </si>
  <si>
    <t>BACKFORD PARISH COUNCIL ACCOUNTS 2021-22</t>
  </si>
  <si>
    <t>Loan</t>
  </si>
  <si>
    <t>LOAN REPAYMENTS (Box 5)</t>
  </si>
  <si>
    <t>2020 / 2021</t>
  </si>
  <si>
    <t>2021 / 2022</t>
  </si>
  <si>
    <t>Variances Report Backford Parish Council 2021/2022</t>
  </si>
  <si>
    <t>Precept was decreased due to better annunity interest rate  on loan than budgetted for in previous year</t>
  </si>
  <si>
    <t>Exceptional income year last year with £14825 of Loan for Village Hall Rebuild Project (part of £50k raised by the three parishes based on numbers of Band D properties)</t>
  </si>
  <si>
    <t>No clerk for first half of 2021. This year is normal</t>
  </si>
  <si>
    <t>First year of repayments on loan (NOTE: due to project delays, loan taken out later than planned, so previous increased precept monies are held in reserves to complete one years repayments at end of delayed loan repayment period, allowing precept to be reduced as intended).</t>
  </si>
  <si>
    <t>Last year had exceptional expenditure due to support for the Village Hall Rebuild Project £15k Loan and sponsoring of £30k Recycling Grant which cost £3.6k</t>
  </si>
  <si>
    <t>Village notice board (Replaced in 2020 New value £1150 expected to be depreciated over 10 years now £1000.</t>
  </si>
  <si>
    <t>Public Works Loan Board loan of £15k was applied for in June 2021 as an annuity based loan ie fixed rate of interest incorporated into repayments whch will thus remain the same throughout loan term. This year saw the first two repayment installments (2 *£540). Outstanding balance at 31st March is £13,937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</si>
</sst>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quot;#,##0.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55">
    <font>
      <sz val="10"/>
      <name val="Arial"/>
      <family val="0"/>
    </font>
    <font>
      <b/>
      <sz val="10"/>
      <name val="Arial"/>
      <family val="2"/>
    </font>
    <font>
      <b/>
      <sz val="18"/>
      <name val="Arial"/>
      <family val="2"/>
    </font>
    <font>
      <b/>
      <sz val="14"/>
      <name val="Arial"/>
      <family val="2"/>
    </font>
    <font>
      <sz val="10"/>
      <name val="ARIAL"/>
      <family val="2"/>
    </font>
    <font>
      <u val="single"/>
      <sz val="10"/>
      <color indexed="12"/>
      <name val="Arial"/>
      <family val="2"/>
    </font>
    <font>
      <u val="single"/>
      <sz val="10"/>
      <color indexed="36"/>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49"/>
      <name val="Arial"/>
      <family val="2"/>
    </font>
    <font>
      <sz val="10"/>
      <color indexed="10"/>
      <name val="Arial"/>
      <family val="2"/>
    </font>
    <font>
      <sz val="10"/>
      <color indexed="9"/>
      <name val="Arial"/>
      <family val="2"/>
    </font>
    <font>
      <b/>
      <sz val="10"/>
      <color indexed="10"/>
      <name val="ARIAL"/>
      <family val="2"/>
    </font>
    <font>
      <b/>
      <sz val="10"/>
      <color indexed="8"/>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0"/>
      <color theme="4"/>
      <name val="Arial"/>
      <family val="2"/>
    </font>
    <font>
      <sz val="10"/>
      <color rgb="FFFF0000"/>
      <name val="Arial"/>
      <family val="2"/>
    </font>
    <font>
      <sz val="10"/>
      <color theme="0"/>
      <name val="Arial"/>
      <family val="2"/>
    </font>
    <font>
      <b/>
      <sz val="10"/>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1">
    <xf numFmtId="0" fontId="0" fillId="0" borderId="0" xfId="0" applyAlignment="1">
      <alignment/>
    </xf>
    <xf numFmtId="164"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165" fontId="1" fillId="0" borderId="10" xfId="0" applyNumberFormat="1" applyFont="1" applyBorder="1" applyAlignment="1">
      <alignment horizontal="left" vertical="top"/>
    </xf>
    <xf numFmtId="0" fontId="1" fillId="0" borderId="10" xfId="0" applyFont="1" applyBorder="1" applyAlignment="1">
      <alignment horizontal="left" vertical="top" wrapText="1"/>
    </xf>
    <xf numFmtId="0" fontId="0" fillId="0" borderId="10" xfId="0" applyBorder="1" applyAlignment="1">
      <alignment horizontal="left" vertical="top"/>
    </xf>
    <xf numFmtId="0" fontId="1" fillId="0" borderId="10" xfId="0" applyFont="1" applyBorder="1" applyAlignment="1">
      <alignment horizontal="left" vertical="top"/>
    </xf>
    <xf numFmtId="165" fontId="1" fillId="0" borderId="11" xfId="0" applyNumberFormat="1" applyFont="1" applyBorder="1" applyAlignment="1">
      <alignment horizontal="left" vertical="top"/>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165" fontId="4" fillId="0" borderId="10" xfId="0" applyNumberFormat="1" applyFont="1" applyBorder="1" applyAlignment="1">
      <alignment horizontal="left" vertical="top"/>
    </xf>
    <xf numFmtId="165" fontId="1" fillId="0" borderId="10" xfId="0" applyNumberFormat="1" applyFont="1" applyBorder="1" applyAlignment="1">
      <alignment horizontal="left" vertical="top" wrapText="1"/>
    </xf>
    <xf numFmtId="0" fontId="0" fillId="0" borderId="14" xfId="0" applyBorder="1" applyAlignment="1">
      <alignment horizontal="left" vertical="top"/>
    </xf>
    <xf numFmtId="165" fontId="0" fillId="0" borderId="15" xfId="0" applyNumberFormat="1" applyBorder="1" applyAlignment="1">
      <alignment horizontal="left" vertical="top"/>
    </xf>
    <xf numFmtId="164" fontId="3" fillId="0" borderId="16" xfId="0" applyNumberFormat="1" applyFont="1" applyBorder="1" applyAlignment="1">
      <alignment horizontal="left" vertical="top"/>
    </xf>
    <xf numFmtId="165" fontId="3" fillId="0" borderId="15" xfId="0" applyNumberFormat="1" applyFont="1" applyBorder="1" applyAlignment="1">
      <alignment horizontal="left" vertical="top"/>
    </xf>
    <xf numFmtId="0" fontId="0" fillId="0" borderId="15" xfId="0" applyBorder="1" applyAlignment="1">
      <alignment horizontal="left" vertical="top" wrapText="1"/>
    </xf>
    <xf numFmtId="0" fontId="0" fillId="0" borderId="17" xfId="0" applyBorder="1" applyAlignment="1">
      <alignment horizontal="left" vertical="top"/>
    </xf>
    <xf numFmtId="164" fontId="1" fillId="0" borderId="18" xfId="0" applyNumberFormat="1" applyFont="1" applyBorder="1" applyAlignment="1">
      <alignment horizontal="left" vertical="top"/>
    </xf>
    <xf numFmtId="0" fontId="1" fillId="0" borderId="19" xfId="0" applyFont="1" applyBorder="1" applyAlignment="1">
      <alignment horizontal="left" vertical="top"/>
    </xf>
    <xf numFmtId="0" fontId="0" fillId="0" borderId="0" xfId="0" applyAlignment="1">
      <alignment wrapText="1"/>
    </xf>
    <xf numFmtId="0" fontId="2" fillId="0" borderId="20" xfId="0" applyFont="1" applyBorder="1" applyAlignment="1">
      <alignment horizontal="left" vertical="top"/>
    </xf>
    <xf numFmtId="0" fontId="0" fillId="0" borderId="14" xfId="0" applyBorder="1" applyAlignment="1">
      <alignment wrapText="1"/>
    </xf>
    <xf numFmtId="0" fontId="0" fillId="0" borderId="21" xfId="0" applyBorder="1" applyAlignment="1">
      <alignment/>
    </xf>
    <xf numFmtId="0" fontId="0" fillId="0" borderId="18" xfId="0" applyBorder="1" applyAlignment="1">
      <alignment horizontal="left" vertical="top"/>
    </xf>
    <xf numFmtId="0" fontId="1" fillId="0" borderId="18" xfId="0" applyFont="1" applyBorder="1" applyAlignment="1">
      <alignment horizontal="left" vertical="top"/>
    </xf>
    <xf numFmtId="0" fontId="1" fillId="0" borderId="19" xfId="0" applyFont="1" applyBorder="1" applyAlignment="1">
      <alignment/>
    </xf>
    <xf numFmtId="0" fontId="1" fillId="0" borderId="22"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5" fillId="0" borderId="25" xfId="53" applyBorder="1" applyAlignment="1" applyProtection="1">
      <alignment/>
      <protection/>
    </xf>
    <xf numFmtId="0" fontId="0" fillId="0" borderId="26" xfId="0" applyBorder="1" applyAlignment="1">
      <alignment/>
    </xf>
    <xf numFmtId="0" fontId="0" fillId="0" borderId="27" xfId="0" applyBorder="1" applyAlignment="1">
      <alignment/>
    </xf>
    <xf numFmtId="165" fontId="1" fillId="0" borderId="0" xfId="0" applyNumberFormat="1" applyFont="1" applyAlignment="1">
      <alignment horizontal="left" vertical="top"/>
    </xf>
    <xf numFmtId="0" fontId="4" fillId="0" borderId="18" xfId="0" applyFont="1" applyBorder="1" applyAlignment="1">
      <alignment horizontal="left" vertical="top"/>
    </xf>
    <xf numFmtId="0" fontId="4" fillId="0" borderId="10" xfId="0" applyFont="1" applyBorder="1" applyAlignment="1">
      <alignment horizontal="left" vertical="top"/>
    </xf>
    <xf numFmtId="9" fontId="0" fillId="0" borderId="19" xfId="0" applyNumberFormat="1" applyBorder="1" applyAlignment="1">
      <alignment/>
    </xf>
    <xf numFmtId="0" fontId="4" fillId="0" borderId="28" xfId="0" applyFont="1" applyBorder="1" applyAlignment="1">
      <alignment horizontal="left" vertical="top"/>
    </xf>
    <xf numFmtId="0" fontId="4" fillId="0" borderId="12" xfId="0" applyFont="1" applyBorder="1" applyAlignment="1">
      <alignment horizontal="left" vertical="top"/>
    </xf>
    <xf numFmtId="0" fontId="4" fillId="0" borderId="29" xfId="0" applyFont="1" applyBorder="1" applyAlignment="1">
      <alignment horizontal="left" vertical="top"/>
    </xf>
    <xf numFmtId="0" fontId="4" fillId="0" borderId="30" xfId="0" applyFont="1" applyBorder="1" applyAlignment="1">
      <alignment horizontal="left" vertical="top"/>
    </xf>
    <xf numFmtId="9" fontId="0" fillId="0" borderId="31" xfId="0" applyNumberFormat="1" applyBorder="1" applyAlignment="1">
      <alignment/>
    </xf>
    <xf numFmtId="14" fontId="1" fillId="0" borderId="10" xfId="0" applyNumberFormat="1" applyFont="1" applyBorder="1" applyAlignment="1">
      <alignment horizontal="left" vertical="top"/>
    </xf>
    <xf numFmtId="165" fontId="4" fillId="0" borderId="0" xfId="0" applyNumberFormat="1" applyFont="1" applyAlignment="1">
      <alignment horizontal="left" vertical="top"/>
    </xf>
    <xf numFmtId="0" fontId="4" fillId="0" borderId="0" xfId="0" applyFont="1" applyAlignment="1">
      <alignment horizontal="left" vertical="top"/>
    </xf>
    <xf numFmtId="0" fontId="4" fillId="0" borderId="10" xfId="0" applyFont="1" applyBorder="1" applyAlignment="1">
      <alignment horizontal="left" vertical="top" wrapText="1"/>
    </xf>
    <xf numFmtId="0" fontId="4" fillId="0" borderId="0" xfId="0" applyFont="1" applyAlignment="1" quotePrefix="1">
      <alignment horizontal="left" vertical="top"/>
    </xf>
    <xf numFmtId="165" fontId="4" fillId="0" borderId="12" xfId="0" applyNumberFormat="1" applyFont="1" applyBorder="1" applyAlignment="1">
      <alignment horizontal="left" vertical="top"/>
    </xf>
    <xf numFmtId="165" fontId="4" fillId="0" borderId="30" xfId="0" applyNumberFormat="1" applyFont="1" applyBorder="1" applyAlignment="1">
      <alignment horizontal="left" vertical="top"/>
    </xf>
    <xf numFmtId="0" fontId="4" fillId="0" borderId="24" xfId="0" applyFont="1" applyBorder="1" applyAlignment="1">
      <alignment/>
    </xf>
    <xf numFmtId="164" fontId="4" fillId="0" borderId="32" xfId="0" applyNumberFormat="1" applyFont="1" applyFill="1" applyBorder="1" applyAlignment="1">
      <alignment horizontal="left" vertical="top"/>
    </xf>
    <xf numFmtId="165" fontId="4" fillId="0" borderId="33" xfId="0" applyNumberFormat="1" applyFont="1" applyFill="1" applyBorder="1" applyAlignment="1">
      <alignment horizontal="left" vertical="top"/>
    </xf>
    <xf numFmtId="165" fontId="1" fillId="0" borderId="33" xfId="0" applyNumberFormat="1" applyFont="1" applyFill="1" applyBorder="1" applyAlignment="1" quotePrefix="1">
      <alignment horizontal="left" vertical="top"/>
    </xf>
    <xf numFmtId="0" fontId="4" fillId="0" borderId="0" xfId="0" applyFont="1" applyFill="1" applyBorder="1" applyAlignment="1">
      <alignment horizontal="left" vertical="top"/>
    </xf>
    <xf numFmtId="0" fontId="1" fillId="0" borderId="0" xfId="0" applyFont="1" applyFill="1" applyBorder="1" applyAlignment="1">
      <alignment horizontal="left" vertical="top" wrapText="1"/>
    </xf>
    <xf numFmtId="165" fontId="1" fillId="0" borderId="33" xfId="0" applyNumberFormat="1" applyFont="1" applyFill="1" applyBorder="1" applyAlignment="1">
      <alignment horizontal="left" vertical="top"/>
    </xf>
    <xf numFmtId="165" fontId="4" fillId="0" borderId="33" xfId="0" applyNumberFormat="1" applyFont="1" applyFill="1" applyBorder="1" applyAlignment="1" quotePrefix="1">
      <alignment horizontal="left" vertical="top"/>
    </xf>
    <xf numFmtId="0" fontId="1" fillId="0" borderId="0" xfId="0" applyFont="1" applyFill="1" applyBorder="1" applyAlignment="1">
      <alignment horizontal="left" vertical="top"/>
    </xf>
    <xf numFmtId="165" fontId="0" fillId="33" borderId="10" xfId="0" applyNumberFormat="1" applyFill="1" applyBorder="1" applyAlignment="1">
      <alignment horizontal="left" vertical="top"/>
    </xf>
    <xf numFmtId="0" fontId="0" fillId="33" borderId="10" xfId="0" applyFill="1" applyBorder="1" applyAlignment="1">
      <alignment horizontal="left" vertical="top" wrapText="1"/>
    </xf>
    <xf numFmtId="0" fontId="0" fillId="33" borderId="19" xfId="0" applyFill="1" applyBorder="1" applyAlignment="1" quotePrefix="1">
      <alignment horizontal="left" vertical="top"/>
    </xf>
    <xf numFmtId="165" fontId="0" fillId="0" borderId="10" xfId="0" applyNumberFormat="1" applyFill="1" applyBorder="1" applyAlignment="1">
      <alignment horizontal="left" vertical="top"/>
    </xf>
    <xf numFmtId="0" fontId="0" fillId="0" borderId="13" xfId="0" applyFill="1" applyBorder="1" applyAlignment="1">
      <alignment horizontal="left" vertical="top" wrapText="1"/>
    </xf>
    <xf numFmtId="164" fontId="0" fillId="0" borderId="18" xfId="0" applyNumberFormat="1" applyFill="1" applyBorder="1" applyAlignment="1">
      <alignment horizontal="left" vertical="top"/>
    </xf>
    <xf numFmtId="165" fontId="4" fillId="0" borderId="10" xfId="0" applyNumberFormat="1" applyFont="1" applyFill="1" applyBorder="1" applyAlignment="1">
      <alignment horizontal="left" vertical="top"/>
    </xf>
    <xf numFmtId="164" fontId="4" fillId="0" borderId="18" xfId="0" applyNumberFormat="1" applyFont="1" applyFill="1" applyBorder="1" applyAlignment="1">
      <alignment horizontal="left" vertical="top"/>
    </xf>
    <xf numFmtId="0" fontId="4" fillId="0" borderId="10" xfId="0" applyFont="1" applyFill="1" applyBorder="1" applyAlignment="1">
      <alignment horizontal="left" vertical="top" wrapText="1"/>
    </xf>
    <xf numFmtId="0" fontId="0" fillId="0" borderId="0" xfId="0" applyFill="1" applyBorder="1" applyAlignment="1">
      <alignment horizontal="left" vertical="top" wrapText="1"/>
    </xf>
    <xf numFmtId="165" fontId="1" fillId="0" borderId="10" xfId="0" applyNumberFormat="1" applyFont="1" applyFill="1" applyBorder="1" applyAlignment="1">
      <alignment horizontal="left" vertical="top"/>
    </xf>
    <xf numFmtId="0" fontId="1" fillId="0" borderId="10" xfId="0" applyFont="1" applyFill="1" applyBorder="1" applyAlignment="1">
      <alignment horizontal="left" vertical="top" wrapText="1"/>
    </xf>
    <xf numFmtId="0" fontId="0" fillId="0" borderId="34" xfId="0" applyFill="1" applyBorder="1" applyAlignment="1">
      <alignment horizontal="left" vertical="top"/>
    </xf>
    <xf numFmtId="165" fontId="1" fillId="0" borderId="35" xfId="0" applyNumberFormat="1" applyFont="1" applyFill="1" applyBorder="1" applyAlignment="1">
      <alignment horizontal="left" vertical="top"/>
    </xf>
    <xf numFmtId="0" fontId="0" fillId="0" borderId="35" xfId="0" applyFill="1" applyBorder="1" applyAlignment="1">
      <alignment horizontal="left" vertical="top"/>
    </xf>
    <xf numFmtId="164" fontId="0" fillId="0" borderId="36" xfId="0" applyNumberFormat="1" applyFill="1" applyBorder="1" applyAlignment="1">
      <alignment horizontal="left" vertical="top"/>
    </xf>
    <xf numFmtId="165" fontId="0" fillId="0" borderId="37" xfId="0" applyNumberFormat="1" applyFill="1" applyBorder="1" applyAlignment="1">
      <alignment horizontal="left" vertical="top"/>
    </xf>
    <xf numFmtId="165" fontId="1" fillId="0" borderId="37" xfId="0" applyNumberFormat="1" applyFont="1" applyFill="1" applyBorder="1" applyAlignment="1">
      <alignment horizontal="left" vertical="top"/>
    </xf>
    <xf numFmtId="165" fontId="0" fillId="0" borderId="30" xfId="0" applyNumberFormat="1" applyFill="1" applyBorder="1" applyAlignment="1">
      <alignment horizontal="left" vertical="top"/>
    </xf>
    <xf numFmtId="0" fontId="0" fillId="0" borderId="38" xfId="0" applyFill="1" applyBorder="1" applyAlignment="1">
      <alignment horizontal="left" vertical="top"/>
    </xf>
    <xf numFmtId="164" fontId="1" fillId="0" borderId="16" xfId="0" applyNumberFormat="1" applyFont="1" applyFill="1" applyBorder="1" applyAlignment="1">
      <alignment horizontal="left" vertical="top"/>
    </xf>
    <xf numFmtId="165" fontId="0" fillId="0" borderId="15" xfId="0" applyNumberFormat="1" applyFill="1" applyBorder="1" applyAlignment="1">
      <alignment horizontal="left" vertical="top"/>
    </xf>
    <xf numFmtId="0" fontId="0" fillId="0" borderId="17" xfId="0" applyFill="1" applyBorder="1" applyAlignment="1">
      <alignment horizontal="left" vertical="top" wrapText="1"/>
    </xf>
    <xf numFmtId="0" fontId="0" fillId="0" borderId="20" xfId="0" applyFill="1" applyBorder="1" applyAlignment="1">
      <alignment horizontal="left" vertical="top" wrapText="1"/>
    </xf>
    <xf numFmtId="0" fontId="0" fillId="0" borderId="0" xfId="0" applyFill="1" applyBorder="1" applyAlignment="1">
      <alignment horizontal="left" vertical="top"/>
    </xf>
    <xf numFmtId="0" fontId="0" fillId="0" borderId="39" xfId="0" applyFill="1" applyBorder="1" applyAlignment="1">
      <alignment horizontal="left" vertical="top"/>
    </xf>
    <xf numFmtId="0" fontId="4" fillId="0" borderId="34" xfId="0" applyFont="1" applyFill="1" applyBorder="1" applyAlignment="1">
      <alignment horizontal="left" vertical="top" wrapText="1"/>
    </xf>
    <xf numFmtId="0" fontId="0" fillId="0" borderId="40" xfId="0" applyFill="1" applyBorder="1" applyAlignment="1">
      <alignment horizontal="left" vertical="top"/>
    </xf>
    <xf numFmtId="165" fontId="1" fillId="0" borderId="0" xfId="0" applyNumberFormat="1" applyFont="1" applyFill="1" applyBorder="1" applyAlignment="1">
      <alignment horizontal="left" vertical="top"/>
    </xf>
    <xf numFmtId="0" fontId="4" fillId="0" borderId="35" xfId="0" applyFont="1" applyFill="1" applyBorder="1" applyAlignment="1">
      <alignment horizontal="left" vertical="top"/>
    </xf>
    <xf numFmtId="0" fontId="0" fillId="0" borderId="40" xfId="0" applyFill="1" applyBorder="1" applyAlignment="1">
      <alignment horizontal="left" vertical="top" wrapText="1"/>
    </xf>
    <xf numFmtId="0" fontId="0" fillId="0" borderId="21" xfId="0" applyFill="1" applyBorder="1" applyAlignment="1">
      <alignment horizontal="left" vertical="top"/>
    </xf>
    <xf numFmtId="0" fontId="0" fillId="0" borderId="41" xfId="0" applyFill="1" applyBorder="1" applyAlignment="1">
      <alignment horizontal="left" vertical="top" wrapText="1"/>
    </xf>
    <xf numFmtId="165" fontId="0" fillId="0" borderId="42" xfId="0" applyNumberFormat="1" applyFill="1" applyBorder="1" applyAlignment="1">
      <alignment horizontal="left" vertical="top"/>
    </xf>
    <xf numFmtId="0" fontId="0" fillId="0" borderId="42" xfId="0" applyFill="1" applyBorder="1" applyAlignment="1">
      <alignment horizontal="left" vertical="top" wrapText="1"/>
    </xf>
    <xf numFmtId="0" fontId="0" fillId="0" borderId="43" xfId="0" applyFill="1" applyBorder="1" applyAlignment="1">
      <alignment horizontal="left" vertical="top"/>
    </xf>
    <xf numFmtId="165" fontId="1" fillId="0" borderId="14" xfId="0" applyNumberFormat="1" applyFont="1" applyFill="1" applyBorder="1" applyAlignment="1">
      <alignment horizontal="left" vertical="top"/>
    </xf>
    <xf numFmtId="0" fontId="1" fillId="0" borderId="14" xfId="0" applyFont="1" applyFill="1" applyBorder="1" applyAlignment="1">
      <alignment horizontal="left" vertical="top" wrapText="1"/>
    </xf>
    <xf numFmtId="165" fontId="0" fillId="0" borderId="0" xfId="0" applyNumberFormat="1" applyFill="1" applyBorder="1" applyAlignment="1">
      <alignment horizontal="left" vertical="top"/>
    </xf>
    <xf numFmtId="164" fontId="0" fillId="0" borderId="10" xfId="0" applyNumberFormat="1" applyFill="1" applyBorder="1" applyAlignment="1" quotePrefix="1">
      <alignment horizontal="left" vertical="top"/>
    </xf>
    <xf numFmtId="0" fontId="0" fillId="0" borderId="35" xfId="0" applyFill="1" applyBorder="1" applyAlignment="1">
      <alignment horizontal="left" vertical="top" wrapText="1"/>
    </xf>
    <xf numFmtId="0" fontId="0" fillId="0" borderId="34" xfId="0" applyFill="1" applyBorder="1" applyAlignment="1">
      <alignment horizontal="left" vertical="top" wrapText="1"/>
    </xf>
    <xf numFmtId="164" fontId="1" fillId="0" borderId="33" xfId="0" applyNumberFormat="1" applyFont="1" applyFill="1" applyBorder="1" applyAlignment="1">
      <alignment horizontal="left" vertical="top"/>
    </xf>
    <xf numFmtId="164" fontId="0" fillId="0" borderId="18" xfId="0" applyNumberFormat="1" applyFill="1" applyBorder="1" applyAlignment="1" quotePrefix="1">
      <alignment horizontal="left" vertical="top"/>
    </xf>
    <xf numFmtId="0" fontId="0" fillId="0" borderId="10" xfId="0" applyFill="1" applyBorder="1" applyAlignment="1">
      <alignment horizontal="left" vertical="top"/>
    </xf>
    <xf numFmtId="164" fontId="1" fillId="0" borderId="37" xfId="0" applyNumberFormat="1" applyFont="1" applyFill="1" applyBorder="1" applyAlignment="1">
      <alignment horizontal="left" vertical="top"/>
    </xf>
    <xf numFmtId="0" fontId="0" fillId="0" borderId="38" xfId="0" applyFill="1" applyBorder="1" applyAlignment="1">
      <alignment horizontal="left" vertical="top" wrapText="1"/>
    </xf>
    <xf numFmtId="0" fontId="1" fillId="0" borderId="0" xfId="0" applyFont="1" applyAlignment="1">
      <alignment horizontal="left" vertical="top"/>
    </xf>
    <xf numFmtId="164" fontId="0" fillId="33" borderId="18" xfId="0" applyNumberFormat="1" applyFill="1" applyBorder="1" applyAlignment="1">
      <alignment horizontal="left" vertical="top"/>
    </xf>
    <xf numFmtId="0" fontId="0" fillId="33" borderId="44" xfId="0" applyFill="1" applyBorder="1" applyAlignment="1" quotePrefix="1">
      <alignment horizontal="left" vertical="top"/>
    </xf>
    <xf numFmtId="0" fontId="4" fillId="33" borderId="44" xfId="0" applyFont="1" applyFill="1" applyBorder="1" applyAlignment="1">
      <alignment horizontal="left" vertical="top"/>
    </xf>
    <xf numFmtId="0" fontId="4" fillId="33" borderId="10" xfId="0" applyFont="1" applyFill="1" applyBorder="1" applyAlignment="1">
      <alignment horizontal="left" vertical="top" wrapText="1"/>
    </xf>
    <xf numFmtId="165" fontId="0" fillId="33" borderId="10" xfId="0" applyNumberFormat="1" applyFill="1" applyBorder="1" applyAlignment="1">
      <alignment horizontal="left" vertical="top" wrapText="1"/>
    </xf>
    <xf numFmtId="165" fontId="49" fillId="0" borderId="10" xfId="0" applyNumberFormat="1" applyFont="1" applyFill="1" applyBorder="1" applyAlignment="1">
      <alignment horizontal="left" vertical="top"/>
    </xf>
    <xf numFmtId="0" fontId="7" fillId="0" borderId="15" xfId="0" applyFont="1" applyBorder="1" applyAlignment="1">
      <alignment horizontal="left" vertical="top" wrapText="1"/>
    </xf>
    <xf numFmtId="165" fontId="50" fillId="33" borderId="10" xfId="0" applyNumberFormat="1" applyFont="1" applyFill="1" applyBorder="1" applyAlignment="1">
      <alignment horizontal="left" vertical="top"/>
    </xf>
    <xf numFmtId="0" fontId="51" fillId="0" borderId="0" xfId="0" applyFont="1" applyAlignment="1">
      <alignment horizontal="left" vertical="top"/>
    </xf>
    <xf numFmtId="165" fontId="52" fillId="33" borderId="0" xfId="0" applyNumberFormat="1" applyFont="1" applyFill="1" applyAlignment="1">
      <alignment horizontal="left" vertical="top"/>
    </xf>
    <xf numFmtId="0" fontId="53" fillId="0" borderId="0" xfId="0" applyFont="1" applyFill="1" applyBorder="1" applyAlignment="1">
      <alignment horizontal="left" vertical="top"/>
    </xf>
    <xf numFmtId="0" fontId="2" fillId="0" borderId="14" xfId="0" applyFont="1" applyBorder="1" applyAlignment="1">
      <alignment horizontal="left" vertical="top"/>
    </xf>
    <xf numFmtId="0" fontId="0" fillId="0" borderId="19" xfId="0" applyFill="1" applyBorder="1" applyAlignment="1" quotePrefix="1">
      <alignment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45" xfId="0" applyFont="1" applyFill="1" applyBorder="1" applyAlignment="1">
      <alignment horizontal="left" vertical="top" wrapText="1"/>
    </xf>
    <xf numFmtId="0" fontId="1" fillId="0" borderId="39" xfId="0" applyFont="1" applyFill="1" applyBorder="1" applyAlignment="1">
      <alignment horizontal="left" vertical="top" wrapText="1"/>
    </xf>
    <xf numFmtId="0" fontId="1" fillId="0" borderId="43" xfId="0" applyFont="1" applyFill="1" applyBorder="1" applyAlignment="1">
      <alignment horizontal="left" vertical="top" wrapText="1"/>
    </xf>
    <xf numFmtId="0" fontId="4" fillId="0" borderId="30" xfId="0" applyFont="1" applyBorder="1" applyAlignment="1">
      <alignment horizontal="left" vertical="top" wrapText="1"/>
    </xf>
    <xf numFmtId="0" fontId="1" fillId="0" borderId="24" xfId="0" applyFont="1" applyBorder="1" applyAlignment="1">
      <alignment/>
    </xf>
    <xf numFmtId="0" fontId="4" fillId="0" borderId="25" xfId="0" applyFont="1" applyBorder="1" applyAlignment="1" quotePrefix="1">
      <alignment/>
    </xf>
    <xf numFmtId="165" fontId="4" fillId="0" borderId="10" xfId="0" applyNumberFormat="1" applyFont="1" applyBorder="1" applyAlignment="1">
      <alignment/>
    </xf>
    <xf numFmtId="0" fontId="0" fillId="33" borderId="33" xfId="0" applyFill="1" applyBorder="1" applyAlignment="1" quotePrefix="1">
      <alignment horizontal="left" vertical="top"/>
    </xf>
    <xf numFmtId="0" fontId="0" fillId="0" borderId="39" xfId="0" applyFill="1" applyBorder="1" applyAlignment="1">
      <alignment horizontal="left" vertical="top" wrapText="1"/>
    </xf>
    <xf numFmtId="0" fontId="0" fillId="33" borderId="34" xfId="0" applyFill="1" applyBorder="1" applyAlignment="1" quotePrefix="1">
      <alignment horizontal="left" vertical="top"/>
    </xf>
    <xf numFmtId="165" fontId="0" fillId="33" borderId="35" xfId="0" applyNumberFormat="1" applyFill="1" applyBorder="1" applyAlignment="1">
      <alignment horizontal="left" vertical="top"/>
    </xf>
    <xf numFmtId="0" fontId="4" fillId="33" borderId="35" xfId="0" applyFont="1" applyFill="1" applyBorder="1" applyAlignment="1">
      <alignment horizontal="left" vertical="top"/>
    </xf>
    <xf numFmtId="165" fontId="49" fillId="0" borderId="10" xfId="0" applyNumberFormat="1" applyFont="1" applyBorder="1" applyAlignment="1">
      <alignment/>
    </xf>
    <xf numFmtId="0" fontId="49" fillId="0" borderId="10" xfId="0" applyFont="1" applyBorder="1" applyAlignment="1">
      <alignment/>
    </xf>
    <xf numFmtId="0" fontId="4" fillId="0" borderId="0" xfId="0" applyFont="1" applyAlignment="1">
      <alignment/>
    </xf>
    <xf numFmtId="0" fontId="0" fillId="0" borderId="14" xfId="0" applyFill="1" applyBorder="1" applyAlignment="1">
      <alignment horizontal="left" vertical="top"/>
    </xf>
    <xf numFmtId="164" fontId="0" fillId="0" borderId="32" xfId="0" applyNumberFormat="1" applyFill="1" applyBorder="1" applyAlignment="1">
      <alignment horizontal="left" vertical="top"/>
    </xf>
    <xf numFmtId="165" fontId="0" fillId="0" borderId="33" xfId="0" applyNumberFormat="1" applyFill="1" applyBorder="1" applyAlignment="1">
      <alignment horizontal="left" vertical="top"/>
    </xf>
    <xf numFmtId="165" fontId="49" fillId="0" borderId="33" xfId="0" applyNumberFormat="1" applyFont="1" applyFill="1" applyBorder="1" applyAlignment="1">
      <alignment horizontal="left" vertical="top"/>
    </xf>
    <xf numFmtId="0" fontId="0" fillId="0" borderId="23" xfId="0" applyFill="1" applyBorder="1" applyAlignment="1">
      <alignment horizontal="left" vertical="top" wrapText="1"/>
    </xf>
    <xf numFmtId="164" fontId="0" fillId="0" borderId="46" xfId="0" applyNumberFormat="1" applyFill="1" applyBorder="1" applyAlignment="1">
      <alignment horizontal="left" vertical="top"/>
    </xf>
    <xf numFmtId="165" fontId="1" fillId="0" borderId="47" xfId="0" applyNumberFormat="1" applyFont="1" applyFill="1" applyBorder="1" applyAlignment="1">
      <alignment horizontal="left" vertical="top"/>
    </xf>
    <xf numFmtId="165" fontId="0" fillId="0" borderId="47" xfId="0" applyNumberFormat="1" applyFill="1" applyBorder="1" applyAlignment="1">
      <alignment horizontal="left" vertical="top"/>
    </xf>
    <xf numFmtId="0" fontId="0" fillId="0" borderId="47" xfId="0" applyFill="1" applyBorder="1" applyAlignment="1">
      <alignment horizontal="left" vertical="top"/>
    </xf>
    <xf numFmtId="0" fontId="1" fillId="0" borderId="48" xfId="0" applyFont="1" applyFill="1" applyBorder="1" applyAlignment="1">
      <alignment horizontal="left" vertical="top"/>
    </xf>
    <xf numFmtId="0" fontId="1" fillId="0" borderId="10" xfId="0" applyFont="1" applyFill="1" applyBorder="1" applyAlignment="1">
      <alignment horizontal="left" vertical="top"/>
    </xf>
    <xf numFmtId="0" fontId="1" fillId="0" borderId="19" xfId="0" applyFont="1" applyFill="1" applyBorder="1" applyAlignment="1">
      <alignment horizontal="left" vertical="top"/>
    </xf>
    <xf numFmtId="164" fontId="0" fillId="0" borderId="29" xfId="0" applyNumberFormat="1" applyFill="1" applyBorder="1" applyAlignment="1">
      <alignment horizontal="left" vertical="top"/>
    </xf>
    <xf numFmtId="165" fontId="1" fillId="0" borderId="30" xfId="0" applyNumberFormat="1" applyFont="1" applyFill="1" applyBorder="1" applyAlignment="1">
      <alignment horizontal="left" vertical="top"/>
    </xf>
    <xf numFmtId="0" fontId="1" fillId="0" borderId="31" xfId="0" applyFont="1" applyFill="1" applyBorder="1" applyAlignment="1">
      <alignment horizontal="left" vertical="top" wrapText="1"/>
    </xf>
    <xf numFmtId="0" fontId="0" fillId="0" borderId="24" xfId="0" applyFill="1" applyBorder="1" applyAlignment="1">
      <alignment horizontal="left" vertical="top" wrapText="1"/>
    </xf>
    <xf numFmtId="165" fontId="0" fillId="33" borderId="23" xfId="0" applyNumberFormat="1" applyFill="1" applyBorder="1" applyAlignment="1">
      <alignment horizontal="left" vertical="top"/>
    </xf>
    <xf numFmtId="165" fontId="0" fillId="33" borderId="12" xfId="0" applyNumberFormat="1" applyFill="1" applyBorder="1" applyAlignment="1">
      <alignment horizontal="left" vertical="top"/>
    </xf>
    <xf numFmtId="165" fontId="4" fillId="33" borderId="12" xfId="0" applyNumberFormat="1" applyFont="1" applyFill="1" applyBorder="1" applyAlignment="1">
      <alignment horizontal="left" vertical="top" wrapText="1"/>
    </xf>
    <xf numFmtId="0" fontId="0" fillId="0" borderId="49" xfId="0" applyFill="1" applyBorder="1" applyAlignment="1" quotePrefix="1">
      <alignment vertical="top"/>
    </xf>
    <xf numFmtId="165" fontId="1" fillId="0" borderId="46" xfId="0" applyNumberFormat="1" applyFont="1" applyFill="1" applyBorder="1" applyAlignment="1">
      <alignment horizontal="left" vertical="top"/>
    </xf>
    <xf numFmtId="165" fontId="0" fillId="33" borderId="47" xfId="0" applyNumberFormat="1" applyFill="1" applyBorder="1" applyAlignment="1">
      <alignment horizontal="left" vertical="top"/>
    </xf>
    <xf numFmtId="0" fontId="1" fillId="0" borderId="47" xfId="0" applyFont="1" applyFill="1" applyBorder="1" applyAlignment="1">
      <alignment horizontal="left" vertical="top" wrapText="1"/>
    </xf>
    <xf numFmtId="0" fontId="0" fillId="0" borderId="48" xfId="0" applyFill="1" applyBorder="1" applyAlignment="1" quotePrefix="1">
      <alignment vertical="top"/>
    </xf>
    <xf numFmtId="165" fontId="0" fillId="0" borderId="18" xfId="0" applyNumberFormat="1" applyFill="1" applyBorder="1" applyAlignment="1">
      <alignment horizontal="left" vertical="top"/>
    </xf>
    <xf numFmtId="165" fontId="0" fillId="33" borderId="18" xfId="0" applyNumberFormat="1" applyFill="1" applyBorder="1" applyAlignment="1">
      <alignment horizontal="left" vertical="top"/>
    </xf>
    <xf numFmtId="165" fontId="1" fillId="0" borderId="18" xfId="0" applyNumberFormat="1" applyFont="1" applyFill="1" applyBorder="1" applyAlignment="1">
      <alignment horizontal="left" vertical="top"/>
    </xf>
    <xf numFmtId="0" fontId="0" fillId="0" borderId="29" xfId="0" applyFill="1" applyBorder="1" applyAlignment="1">
      <alignment horizontal="left" vertical="top"/>
    </xf>
    <xf numFmtId="0" fontId="0" fillId="0" borderId="20" xfId="0" applyFill="1" applyBorder="1" applyAlignment="1">
      <alignment horizontal="left" vertical="top"/>
    </xf>
    <xf numFmtId="0" fontId="51" fillId="0" borderId="14" xfId="0" applyFont="1" applyFill="1" applyBorder="1" applyAlignment="1">
      <alignment horizontal="left" vertical="top"/>
    </xf>
    <xf numFmtId="165" fontId="1" fillId="0" borderId="40" xfId="0" applyNumberFormat="1" applyFont="1" applyFill="1" applyBorder="1" applyAlignment="1">
      <alignment horizontal="left" vertical="top"/>
    </xf>
    <xf numFmtId="165" fontId="0" fillId="0" borderId="20" xfId="0" applyNumberFormat="1" applyFill="1" applyBorder="1" applyAlignment="1">
      <alignment horizontal="left" vertical="top"/>
    </xf>
    <xf numFmtId="165" fontId="0" fillId="0" borderId="40" xfId="0" applyNumberFormat="1" applyFill="1" applyBorder="1" applyAlignment="1">
      <alignment horizontal="left" vertical="top"/>
    </xf>
    <xf numFmtId="165" fontId="0" fillId="0" borderId="41" xfId="0" applyNumberFormat="1" applyFill="1" applyBorder="1" applyAlignment="1">
      <alignment horizontal="left" vertical="top"/>
    </xf>
    <xf numFmtId="0" fontId="0" fillId="0" borderId="50" xfId="0" applyFill="1" applyBorder="1" applyAlignment="1">
      <alignment horizontal="left" vertical="top" wrapText="1"/>
    </xf>
    <xf numFmtId="164" fontId="4" fillId="33" borderId="51" xfId="0" applyNumberFormat="1" applyFont="1" applyFill="1" applyBorder="1" applyAlignment="1">
      <alignment horizontal="left" vertical="top"/>
    </xf>
    <xf numFmtId="164" fontId="4" fillId="33" borderId="18" xfId="0" applyNumberFormat="1" applyFont="1" applyFill="1" applyBorder="1" applyAlignment="1">
      <alignment horizontal="left" vertical="top"/>
    </xf>
    <xf numFmtId="165" fontId="4" fillId="33" borderId="10" xfId="0" applyNumberFormat="1" applyFont="1" applyFill="1" applyBorder="1" applyAlignment="1">
      <alignment horizontal="left" vertical="top"/>
    </xf>
    <xf numFmtId="0" fontId="4" fillId="33" borderId="26" xfId="0" applyFont="1" applyFill="1" applyBorder="1" applyAlignment="1">
      <alignment horizontal="left" vertical="top" wrapText="1"/>
    </xf>
    <xf numFmtId="0" fontId="4" fillId="0" borderId="19" xfId="0" applyFont="1" applyFill="1" applyBorder="1" applyAlignment="1" quotePrefix="1">
      <alignment vertical="top"/>
    </xf>
    <xf numFmtId="0" fontId="4" fillId="0" borderId="10" xfId="0" applyFont="1" applyBorder="1" applyAlignment="1">
      <alignment/>
    </xf>
    <xf numFmtId="0" fontId="4" fillId="0" borderId="52" xfId="0" applyFont="1" applyFill="1" applyBorder="1" applyAlignment="1">
      <alignment horizontal="left" vertical="top" wrapText="1"/>
    </xf>
    <xf numFmtId="0" fontId="51" fillId="0" borderId="0" xfId="0" applyFont="1" applyAlignment="1">
      <alignment/>
    </xf>
    <xf numFmtId="0" fontId="0" fillId="0" borderId="53" xfId="0" applyBorder="1" applyAlignment="1" quotePrefix="1">
      <alignment/>
    </xf>
    <xf numFmtId="14" fontId="0" fillId="0" borderId="10" xfId="0" applyNumberFormat="1" applyBorder="1" applyAlignment="1">
      <alignment/>
    </xf>
    <xf numFmtId="165" fontId="0" fillId="0" borderId="10" xfId="0" applyNumberFormat="1" applyBorder="1" applyAlignment="1">
      <alignment/>
    </xf>
    <xf numFmtId="165" fontId="1" fillId="33" borderId="53" xfId="0" applyNumberFormat="1" applyFont="1" applyFill="1" applyBorder="1" applyAlignment="1">
      <alignment horizontal="left" vertical="top"/>
    </xf>
    <xf numFmtId="0" fontId="4" fillId="0" borderId="13" xfId="0" applyFont="1" applyFill="1" applyBorder="1" applyAlignment="1">
      <alignment horizontal="left" vertical="top" wrapText="1"/>
    </xf>
    <xf numFmtId="165" fontId="4" fillId="33" borderId="11" xfId="0" applyNumberFormat="1" applyFont="1" applyFill="1" applyBorder="1" applyAlignment="1">
      <alignment horizontal="left" vertical="top"/>
    </xf>
    <xf numFmtId="0" fontId="4" fillId="33" borderId="19" xfId="0" applyFont="1" applyFill="1" applyBorder="1" applyAlignment="1" quotePrefix="1">
      <alignment horizontal="left" vertical="top"/>
    </xf>
    <xf numFmtId="0" fontId="4" fillId="0" borderId="53" xfId="0" applyFont="1" applyBorder="1" applyAlignment="1" quotePrefix="1">
      <alignment/>
    </xf>
    <xf numFmtId="165" fontId="4" fillId="0" borderId="10" xfId="0" applyNumberFormat="1" applyFont="1" applyFill="1" applyBorder="1" applyAlignment="1">
      <alignment horizontal="left" vertical="top" wrapText="1"/>
    </xf>
    <xf numFmtId="14" fontId="4" fillId="0" borderId="10" xfId="0" applyNumberFormat="1" applyFont="1" applyBorder="1" applyAlignment="1">
      <alignment/>
    </xf>
    <xf numFmtId="165" fontId="4" fillId="0" borderId="53" xfId="0" applyNumberFormat="1" applyFont="1" applyBorder="1" applyAlignment="1">
      <alignment/>
    </xf>
    <xf numFmtId="165" fontId="54" fillId="0" borderId="12" xfId="0" applyNumberFormat="1" applyFont="1" applyBorder="1" applyAlignment="1">
      <alignment/>
    </xf>
    <xf numFmtId="0" fontId="4" fillId="0" borderId="44" xfId="0" applyFont="1" applyFill="1" applyBorder="1" applyAlignment="1">
      <alignment/>
    </xf>
    <xf numFmtId="0" fontId="4" fillId="0" borderId="19" xfId="0" applyFont="1" applyFill="1" applyBorder="1" applyAlignment="1" quotePrefix="1">
      <alignment/>
    </xf>
    <xf numFmtId="0" fontId="4" fillId="0" borderId="44" xfId="0" applyFont="1" applyBorder="1" applyAlignment="1">
      <alignment/>
    </xf>
    <xf numFmtId="0" fontId="49" fillId="0" borderId="10" xfId="0" applyFont="1" applyBorder="1" applyAlignment="1">
      <alignment/>
    </xf>
    <xf numFmtId="164" fontId="4" fillId="33" borderId="18" xfId="0" applyNumberFormat="1" applyFont="1" applyFill="1" applyBorder="1" applyAlignment="1">
      <alignment horizontal="left" vertical="top"/>
    </xf>
    <xf numFmtId="0" fontId="0" fillId="0" borderId="10" xfId="0" applyBorder="1" applyAlignment="1" quotePrefix="1">
      <alignment/>
    </xf>
    <xf numFmtId="0" fontId="4" fillId="0" borderId="10" xfId="0" applyFont="1" applyBorder="1" applyAlignment="1" quotePrefix="1">
      <alignment/>
    </xf>
    <xf numFmtId="0" fontId="4" fillId="33" borderId="44" xfId="0" applyFont="1" applyFill="1" applyBorder="1" applyAlignment="1">
      <alignment horizontal="left" vertical="top" wrapText="1"/>
    </xf>
    <xf numFmtId="165" fontId="4" fillId="33" borderId="53" xfId="0" applyNumberFormat="1" applyFont="1" applyFill="1" applyBorder="1" applyAlignment="1">
      <alignment horizontal="left" vertical="top"/>
    </xf>
    <xf numFmtId="165" fontId="4" fillId="33" borderId="26" xfId="0" applyNumberFormat="1" applyFont="1" applyFill="1" applyBorder="1" applyAlignment="1">
      <alignment horizontal="left" vertical="top"/>
    </xf>
    <xf numFmtId="0" fontId="4" fillId="33" borderId="54" xfId="0" applyFont="1" applyFill="1" applyBorder="1" applyAlignment="1">
      <alignment horizontal="left" vertical="top"/>
    </xf>
    <xf numFmtId="0" fontId="4" fillId="33" borderId="52" xfId="0" applyFont="1" applyFill="1" applyBorder="1" applyAlignment="1">
      <alignment horizontal="left" vertical="top" wrapText="1"/>
    </xf>
    <xf numFmtId="165" fontId="4" fillId="33" borderId="44" xfId="0" applyNumberFormat="1" applyFont="1" applyFill="1" applyBorder="1" applyAlignment="1">
      <alignment horizontal="left" vertical="top"/>
    </xf>
    <xf numFmtId="0" fontId="4" fillId="33" borderId="34" xfId="0" applyFont="1" applyFill="1" applyBorder="1" applyAlignment="1">
      <alignment horizontal="left" vertical="top" wrapText="1"/>
    </xf>
    <xf numFmtId="0" fontId="1" fillId="0" borderId="54" xfId="0" applyFont="1" applyFill="1" applyBorder="1" applyAlignment="1">
      <alignment horizontal="left" vertical="top"/>
    </xf>
    <xf numFmtId="165" fontId="1" fillId="33" borderId="0" xfId="0" applyNumberFormat="1" applyFont="1" applyFill="1" applyBorder="1" applyAlignment="1">
      <alignment horizontal="left" vertical="top"/>
    </xf>
    <xf numFmtId="0" fontId="4" fillId="0" borderId="39" xfId="0" applyFont="1" applyFill="1" applyBorder="1" applyAlignment="1">
      <alignment horizontal="left" vertical="top"/>
    </xf>
    <xf numFmtId="0" fontId="4" fillId="0" borderId="53" xfId="0" applyFont="1" applyBorder="1" applyAlignment="1">
      <alignment/>
    </xf>
    <xf numFmtId="0" fontId="4" fillId="0" borderId="26" xfId="0" applyFont="1" applyBorder="1" applyAlignment="1">
      <alignment/>
    </xf>
    <xf numFmtId="14" fontId="4" fillId="0" borderId="44" xfId="0" applyNumberFormat="1" applyFont="1" applyBorder="1" applyAlignment="1">
      <alignment/>
    </xf>
    <xf numFmtId="165" fontId="31" fillId="0" borderId="10" xfId="0" applyNumberFormat="1" applyFont="1" applyBorder="1" applyAlignment="1">
      <alignment/>
    </xf>
    <xf numFmtId="0" fontId="31" fillId="0" borderId="44" xfId="0" applyFont="1" applyBorder="1" applyAlignment="1">
      <alignment/>
    </xf>
    <xf numFmtId="0" fontId="31" fillId="0" borderId="19" xfId="0" applyFont="1" applyBorder="1" applyAlignment="1" quotePrefix="1">
      <alignment/>
    </xf>
    <xf numFmtId="0" fontId="31" fillId="0" borderId="26" xfId="0" applyFont="1" applyBorder="1" applyAlignment="1">
      <alignment/>
    </xf>
    <xf numFmtId="165" fontId="1" fillId="0" borderId="55" xfId="0" applyNumberFormat="1" applyFont="1" applyFill="1" applyBorder="1" applyAlignment="1">
      <alignment horizontal="left" vertical="top"/>
    </xf>
    <xf numFmtId="165" fontId="0" fillId="0" borderId="11" xfId="0" applyNumberFormat="1" applyFill="1" applyBorder="1" applyAlignment="1">
      <alignment horizontal="left" vertical="top"/>
    </xf>
    <xf numFmtId="165" fontId="0" fillId="33" borderId="11" xfId="0" applyNumberFormat="1" applyFill="1" applyBorder="1" applyAlignment="1">
      <alignment horizontal="left" vertical="top"/>
    </xf>
    <xf numFmtId="165" fontId="1" fillId="0" borderId="11" xfId="0" applyNumberFormat="1" applyFont="1" applyFill="1" applyBorder="1" applyAlignment="1">
      <alignment horizontal="left" vertical="top"/>
    </xf>
    <xf numFmtId="0" fontId="0" fillId="0" borderId="56" xfId="0" applyFill="1" applyBorder="1" applyAlignment="1">
      <alignment horizontal="left" vertical="top"/>
    </xf>
    <xf numFmtId="165" fontId="0" fillId="0" borderId="14" xfId="0" applyNumberFormat="1" applyFill="1" applyBorder="1" applyAlignment="1">
      <alignment horizontal="left" vertical="top"/>
    </xf>
    <xf numFmtId="164" fontId="2" fillId="0" borderId="20" xfId="0" applyNumberFormat="1" applyFont="1" applyFill="1" applyBorder="1" applyAlignment="1">
      <alignment horizontal="left" vertical="top"/>
    </xf>
    <xf numFmtId="164" fontId="2" fillId="0" borderId="14" xfId="0" applyNumberFormat="1" applyFont="1" applyFill="1" applyBorder="1" applyAlignment="1">
      <alignment horizontal="left" vertical="top"/>
    </xf>
    <xf numFmtId="0" fontId="0" fillId="0" borderId="14" xfId="0" applyFill="1" applyBorder="1" applyAlignment="1">
      <alignment horizontal="left" vertical="top"/>
    </xf>
    <xf numFmtId="0" fontId="0" fillId="0" borderId="21" xfId="0" applyFill="1" applyBorder="1" applyAlignment="1">
      <alignment horizontal="left" vertical="top"/>
    </xf>
    <xf numFmtId="0" fontId="0" fillId="0" borderId="57" xfId="0" applyFill="1" applyBorder="1" applyAlignment="1">
      <alignment horizontal="left" vertical="top"/>
    </xf>
    <xf numFmtId="0" fontId="0" fillId="0" borderId="54" xfId="0" applyFill="1" applyBorder="1" applyAlignment="1">
      <alignment horizontal="left" vertical="top"/>
    </xf>
    <xf numFmtId="0" fontId="0" fillId="0" borderId="52" xfId="0"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cheers@hotmail.com" TargetMode="External" /><Relationship Id="rId2" Type="http://schemas.openxmlformats.org/officeDocument/2006/relationships/hyperlink" Target="mailto:deborahjones57@btinternet.com"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73"/>
  <sheetViews>
    <sheetView tabSelected="1" zoomScalePageLayoutView="0" workbookViewId="0" topLeftCell="A1">
      <selection activeCell="A1" sqref="A1"/>
    </sheetView>
  </sheetViews>
  <sheetFormatPr defaultColWidth="9.140625" defaultRowHeight="12.75"/>
  <cols>
    <col min="1" max="1" width="15.140625" style="1" customWidth="1"/>
    <col min="2" max="3" width="10.140625" style="2" customWidth="1"/>
    <col min="4" max="4" width="9.8515625" style="2" bestFit="1" customWidth="1"/>
    <col min="5" max="5" width="51.57421875" style="3" customWidth="1"/>
    <col min="6" max="6" width="3.7109375" style="3" customWidth="1"/>
    <col min="7" max="7" width="10.8515625" style="2" bestFit="1" customWidth="1"/>
    <col min="8" max="9" width="10.8515625" style="2" customWidth="1"/>
    <col min="10" max="10" width="53.28125" style="3" customWidth="1"/>
    <col min="11" max="15" width="9.140625" style="4" customWidth="1"/>
    <col min="16" max="16" width="9.7109375" style="4" bestFit="1" customWidth="1"/>
    <col min="17" max="17" width="57.00390625" style="4" customWidth="1"/>
    <col min="18" max="16384" width="9.140625" style="4" customWidth="1"/>
  </cols>
  <sheetData>
    <row r="1" spans="1:11" ht="18">
      <c r="A1" s="16" t="s">
        <v>134</v>
      </c>
      <c r="B1" s="17"/>
      <c r="C1" s="17"/>
      <c r="D1" s="15"/>
      <c r="E1" s="115"/>
      <c r="F1" s="18"/>
      <c r="G1" s="15"/>
      <c r="H1" s="15"/>
      <c r="I1" s="15"/>
      <c r="J1" s="18"/>
      <c r="K1" s="19"/>
    </row>
    <row r="2" spans="1:11" ht="25.5">
      <c r="A2" s="20" t="s">
        <v>3</v>
      </c>
      <c r="B2" s="13" t="s">
        <v>4</v>
      </c>
      <c r="C2" s="13" t="s">
        <v>46</v>
      </c>
      <c r="D2" s="13" t="s">
        <v>47</v>
      </c>
      <c r="E2" s="6" t="s">
        <v>0</v>
      </c>
      <c r="F2" s="10"/>
      <c r="G2" s="9" t="s">
        <v>5</v>
      </c>
      <c r="H2" s="9" t="s">
        <v>5</v>
      </c>
      <c r="I2" s="5" t="s">
        <v>5</v>
      </c>
      <c r="J2" s="6" t="s">
        <v>1</v>
      </c>
      <c r="K2" s="21" t="s">
        <v>2</v>
      </c>
    </row>
    <row r="3" spans="1:14" ht="12.75" customHeight="1">
      <c r="A3" s="20"/>
      <c r="B3" s="13"/>
      <c r="C3" s="13"/>
      <c r="D3" s="5"/>
      <c r="E3" s="6"/>
      <c r="F3" s="11"/>
      <c r="G3" s="9" t="s">
        <v>6</v>
      </c>
      <c r="H3" s="9" t="s">
        <v>135</v>
      </c>
      <c r="I3" s="5" t="s">
        <v>7</v>
      </c>
      <c r="J3" s="6"/>
      <c r="K3" s="21"/>
      <c r="N3" s="36"/>
    </row>
    <row r="4" spans="1:16" ht="12.75" customHeight="1">
      <c r="A4" s="174">
        <v>44279</v>
      </c>
      <c r="B4" s="185">
        <v>3451.84</v>
      </c>
      <c r="C4" s="67"/>
      <c r="D4" s="67"/>
      <c r="E4" s="69" t="s">
        <v>15</v>
      </c>
      <c r="F4" s="186"/>
      <c r="G4" s="187"/>
      <c r="H4" s="187"/>
      <c r="I4" s="176"/>
      <c r="J4" s="112"/>
      <c r="K4" s="188"/>
      <c r="N4" s="47"/>
      <c r="P4" s="2"/>
    </row>
    <row r="5" spans="1:16" ht="12.75" customHeight="1">
      <c r="A5" s="175">
        <v>44286</v>
      </c>
      <c r="B5" s="185">
        <v>1512.17</v>
      </c>
      <c r="C5" s="67"/>
      <c r="D5" s="67"/>
      <c r="E5" s="69" t="s">
        <v>16</v>
      </c>
      <c r="F5" s="186"/>
      <c r="G5" s="187"/>
      <c r="H5" s="187"/>
      <c r="I5" s="130"/>
      <c r="J5" s="112"/>
      <c r="K5" s="188"/>
      <c r="N5" s="47"/>
      <c r="P5" s="2"/>
    </row>
    <row r="6" spans="1:16" ht="12.75" customHeight="1">
      <c r="A6" s="175">
        <v>44294</v>
      </c>
      <c r="B6" s="116"/>
      <c r="C6" s="193">
        <v>3827</v>
      </c>
      <c r="D6" s="67"/>
      <c r="E6" s="197" t="s">
        <v>77</v>
      </c>
      <c r="F6" s="186"/>
      <c r="G6" s="187"/>
      <c r="H6" s="187"/>
      <c r="I6" s="130"/>
      <c r="J6" s="112"/>
      <c r="K6" s="188"/>
      <c r="N6" s="47"/>
      <c r="P6" s="2"/>
    </row>
    <row r="7" spans="1:16" ht="12.75" customHeight="1">
      <c r="A7" s="175">
        <v>44301</v>
      </c>
      <c r="B7" s="67"/>
      <c r="C7" s="130"/>
      <c r="D7" s="130">
        <v>25</v>
      </c>
      <c r="E7" s="189" t="s">
        <v>78</v>
      </c>
      <c r="F7" s="186"/>
      <c r="G7" s="187"/>
      <c r="H7" s="187"/>
      <c r="I7" s="130"/>
      <c r="J7" s="112"/>
      <c r="K7" s="188"/>
      <c r="N7" s="2"/>
      <c r="P7" s="118"/>
    </row>
    <row r="8" spans="1:16" ht="12.75" customHeight="1">
      <c r="A8" s="175">
        <v>44301</v>
      </c>
      <c r="B8" s="67"/>
      <c r="C8" s="130"/>
      <c r="D8" s="130">
        <v>25</v>
      </c>
      <c r="E8" s="189" t="s">
        <v>79</v>
      </c>
      <c r="F8" s="186"/>
      <c r="G8" s="187"/>
      <c r="H8" s="130"/>
      <c r="I8" s="130"/>
      <c r="J8" s="112"/>
      <c r="K8" s="188"/>
      <c r="N8" s="2"/>
      <c r="P8" s="118"/>
    </row>
    <row r="9" spans="1:16" ht="12.75" customHeight="1">
      <c r="A9" s="175">
        <v>44328</v>
      </c>
      <c r="B9" s="67"/>
      <c r="C9" s="67"/>
      <c r="D9" s="130"/>
      <c r="E9" s="190"/>
      <c r="F9" s="186"/>
      <c r="G9" s="192">
        <v>196</v>
      </c>
      <c r="H9" s="130"/>
      <c r="I9" s="46"/>
      <c r="J9" s="211" t="s">
        <v>82</v>
      </c>
      <c r="K9" s="188" t="s">
        <v>86</v>
      </c>
      <c r="N9" s="2"/>
      <c r="P9" s="2"/>
    </row>
    <row r="10" spans="1:16" ht="12.75" customHeight="1">
      <c r="A10" s="175">
        <v>44328</v>
      </c>
      <c r="B10" s="67"/>
      <c r="C10" s="67"/>
      <c r="D10" s="130"/>
      <c r="E10" s="190"/>
      <c r="F10" s="186"/>
      <c r="G10" s="130"/>
      <c r="H10" s="130"/>
      <c r="I10" s="130">
        <v>37.5</v>
      </c>
      <c r="J10" s="179" t="s">
        <v>83</v>
      </c>
      <c r="K10" s="188" t="s">
        <v>87</v>
      </c>
      <c r="N10" s="2"/>
      <c r="P10" s="2"/>
    </row>
    <row r="11" spans="1:16" ht="12.75" customHeight="1">
      <c r="A11" s="175">
        <v>44328</v>
      </c>
      <c r="B11" s="67"/>
      <c r="C11" s="67"/>
      <c r="D11" s="130"/>
      <c r="E11" s="190"/>
      <c r="F11" s="186"/>
      <c r="G11" s="130"/>
      <c r="H11" s="130"/>
      <c r="I11" s="130">
        <v>19.96</v>
      </c>
      <c r="J11" s="179" t="s">
        <v>84</v>
      </c>
      <c r="K11" s="188" t="s">
        <v>88</v>
      </c>
      <c r="N11" s="2"/>
      <c r="P11" s="2"/>
    </row>
    <row r="12" spans="1:16" ht="12.75" customHeight="1">
      <c r="A12" s="175">
        <v>44328</v>
      </c>
      <c r="B12" s="67"/>
      <c r="C12" s="67"/>
      <c r="D12" s="130"/>
      <c r="E12" s="69"/>
      <c r="F12" s="186"/>
      <c r="G12" s="130"/>
      <c r="H12" s="130"/>
      <c r="I12" s="130">
        <v>30.5</v>
      </c>
      <c r="J12" s="179" t="s">
        <v>85</v>
      </c>
      <c r="K12" s="188" t="s">
        <v>89</v>
      </c>
      <c r="L12" s="117"/>
      <c r="N12" s="2"/>
      <c r="P12" s="2"/>
    </row>
    <row r="13" spans="1:16" ht="12.75" customHeight="1">
      <c r="A13" s="175">
        <v>44328</v>
      </c>
      <c r="B13" s="67"/>
      <c r="C13" s="67"/>
      <c r="D13" s="130"/>
      <c r="E13" s="179"/>
      <c r="F13" s="186"/>
      <c r="G13" s="130">
        <v>229.54</v>
      </c>
      <c r="H13" s="130"/>
      <c r="I13" s="46"/>
      <c r="J13" s="212" t="s">
        <v>82</v>
      </c>
      <c r="K13" s="188" t="s">
        <v>90</v>
      </c>
      <c r="L13" s="117"/>
      <c r="N13" s="2"/>
      <c r="P13" s="2"/>
    </row>
    <row r="14" spans="1:16" ht="12.75" customHeight="1">
      <c r="A14" s="175">
        <v>44330</v>
      </c>
      <c r="B14" s="67"/>
      <c r="C14" s="130"/>
      <c r="D14" s="130">
        <v>25</v>
      </c>
      <c r="E14" s="189" t="s">
        <v>80</v>
      </c>
      <c r="F14" s="186"/>
      <c r="G14" s="130"/>
      <c r="H14" s="130"/>
      <c r="I14" s="130"/>
      <c r="J14" s="201"/>
      <c r="K14" s="188"/>
      <c r="N14" s="2"/>
      <c r="P14" s="118"/>
    </row>
    <row r="15" spans="1:16" ht="12.75" customHeight="1">
      <c r="A15" s="175">
        <v>44330</v>
      </c>
      <c r="B15" s="67"/>
      <c r="C15" s="130"/>
      <c r="D15" s="130">
        <v>169.65</v>
      </c>
      <c r="E15" s="191" t="s">
        <v>81</v>
      </c>
      <c r="F15" s="186"/>
      <c r="G15" s="130"/>
      <c r="H15" s="192"/>
      <c r="I15" s="192"/>
      <c r="J15" s="177"/>
      <c r="K15" s="188"/>
      <c r="N15" s="2"/>
      <c r="P15" s="118"/>
    </row>
    <row r="16" spans="1:16" ht="12.75" customHeight="1">
      <c r="A16" s="175">
        <v>44362</v>
      </c>
      <c r="B16" s="67"/>
      <c r="C16" s="67"/>
      <c r="D16" s="130">
        <v>25</v>
      </c>
      <c r="E16" s="182" t="s">
        <v>91</v>
      </c>
      <c r="F16" s="186"/>
      <c r="G16" s="130"/>
      <c r="H16" s="130"/>
      <c r="I16" s="130"/>
      <c r="J16" s="194"/>
      <c r="K16" s="195"/>
      <c r="N16" s="2"/>
      <c r="P16" s="2"/>
    </row>
    <row r="17" spans="1:16" ht="12.75" customHeight="1">
      <c r="A17" s="175">
        <v>44385</v>
      </c>
      <c r="B17" s="67"/>
      <c r="C17" s="67"/>
      <c r="D17" s="184"/>
      <c r="E17" s="183"/>
      <c r="F17" s="186"/>
      <c r="G17" s="130"/>
      <c r="H17" s="130">
        <v>539.93</v>
      </c>
      <c r="J17" s="213" t="s">
        <v>130</v>
      </c>
      <c r="K17" s="195"/>
      <c r="N17" s="2"/>
      <c r="P17" s="2"/>
    </row>
    <row r="18" spans="1:16" ht="12.75" customHeight="1">
      <c r="A18" s="175">
        <v>44397</v>
      </c>
      <c r="B18" s="67"/>
      <c r="C18" s="67"/>
      <c r="D18" s="130">
        <v>25</v>
      </c>
      <c r="E18" s="182" t="s">
        <v>92</v>
      </c>
      <c r="F18" s="186"/>
      <c r="G18" s="130"/>
      <c r="H18" s="130"/>
      <c r="I18" s="130"/>
      <c r="J18" s="194"/>
      <c r="K18" s="195"/>
      <c r="N18" s="2"/>
      <c r="P18" s="2"/>
    </row>
    <row r="19" spans="1:16" ht="12.75" customHeight="1">
      <c r="A19" s="175">
        <v>44397</v>
      </c>
      <c r="B19" s="67"/>
      <c r="C19" s="67"/>
      <c r="D19" s="130"/>
      <c r="E19" s="69"/>
      <c r="F19" s="186"/>
      <c r="G19" s="130"/>
      <c r="H19" s="130"/>
      <c r="I19" s="214">
        <v>231.5</v>
      </c>
      <c r="J19" s="215" t="s">
        <v>93</v>
      </c>
      <c r="K19" s="216" t="s">
        <v>103</v>
      </c>
      <c r="N19" s="2"/>
      <c r="P19" s="2"/>
    </row>
    <row r="20" spans="1:16" ht="12.75" customHeight="1">
      <c r="A20" s="175">
        <v>44397</v>
      </c>
      <c r="B20" s="67"/>
      <c r="C20" s="67"/>
      <c r="D20" s="130"/>
      <c r="E20" s="69"/>
      <c r="F20" s="186"/>
      <c r="G20" s="130"/>
      <c r="H20" s="130"/>
      <c r="I20" s="214">
        <v>170.26</v>
      </c>
      <c r="J20" s="215" t="s">
        <v>94</v>
      </c>
      <c r="K20" s="216" t="s">
        <v>104</v>
      </c>
      <c r="N20" s="2"/>
      <c r="P20" s="2"/>
    </row>
    <row r="21" spans="1:16" ht="12.75" customHeight="1">
      <c r="A21" s="175">
        <v>44397</v>
      </c>
      <c r="B21" s="67"/>
      <c r="C21" s="67"/>
      <c r="D21" s="67"/>
      <c r="E21" s="179"/>
      <c r="F21" s="186"/>
      <c r="G21" s="130"/>
      <c r="H21" s="130"/>
      <c r="I21" s="214">
        <v>240</v>
      </c>
      <c r="J21" s="215" t="s">
        <v>95</v>
      </c>
      <c r="K21" s="216" t="s">
        <v>105</v>
      </c>
      <c r="N21" s="2"/>
      <c r="P21" s="2"/>
    </row>
    <row r="22" spans="1:16" ht="12.75" customHeight="1">
      <c r="A22" s="175">
        <v>44397</v>
      </c>
      <c r="B22" s="67"/>
      <c r="C22" s="67"/>
      <c r="D22" s="67"/>
      <c r="E22" s="69"/>
      <c r="F22" s="186"/>
      <c r="G22" s="214">
        <v>208.8</v>
      </c>
      <c r="H22" s="214"/>
      <c r="I22" s="214"/>
      <c r="J22" s="217" t="s">
        <v>82</v>
      </c>
      <c r="K22" s="216" t="s">
        <v>106</v>
      </c>
      <c r="N22" s="2"/>
      <c r="P22" s="2"/>
    </row>
    <row r="23" spans="1:16" ht="12.75" customHeight="1">
      <c r="A23" s="175">
        <v>44397</v>
      </c>
      <c r="B23" s="67"/>
      <c r="C23" s="67"/>
      <c r="D23" s="67"/>
      <c r="E23" s="69"/>
      <c r="F23" s="186"/>
      <c r="G23" s="130"/>
      <c r="H23" s="130"/>
      <c r="I23" s="214">
        <v>38.99</v>
      </c>
      <c r="J23" s="215" t="s">
        <v>96</v>
      </c>
      <c r="K23" s="216" t="s">
        <v>107</v>
      </c>
      <c r="N23" s="2"/>
      <c r="P23" s="2"/>
    </row>
    <row r="24" spans="1:16" ht="12.75" customHeight="1">
      <c r="A24" s="175">
        <v>44397</v>
      </c>
      <c r="B24" s="67"/>
      <c r="C24" s="67"/>
      <c r="D24" s="130"/>
      <c r="E24" s="179"/>
      <c r="F24" s="186"/>
      <c r="G24" s="130"/>
      <c r="H24" s="130"/>
      <c r="I24" s="214">
        <v>63.72</v>
      </c>
      <c r="J24" s="215" t="s">
        <v>97</v>
      </c>
      <c r="K24" s="216" t="s">
        <v>108</v>
      </c>
      <c r="N24" s="46"/>
      <c r="P24" s="2"/>
    </row>
    <row r="25" spans="1:16" ht="12.75" customHeight="1">
      <c r="A25" s="198">
        <v>44426</v>
      </c>
      <c r="B25" s="67"/>
      <c r="C25" s="67"/>
      <c r="D25" s="130">
        <v>25</v>
      </c>
      <c r="E25" s="199" t="s">
        <v>122</v>
      </c>
      <c r="F25" s="186"/>
      <c r="G25" s="130"/>
      <c r="H25" s="130"/>
      <c r="I25" s="214"/>
      <c r="J25" s="215"/>
      <c r="K25" s="216"/>
      <c r="N25" s="46"/>
      <c r="P25" s="2"/>
    </row>
    <row r="26" spans="1:16" ht="12.75" customHeight="1">
      <c r="A26" s="175">
        <v>44453</v>
      </c>
      <c r="B26" s="67"/>
      <c r="C26" s="67"/>
      <c r="D26" s="130"/>
      <c r="E26" s="179"/>
      <c r="F26" s="186"/>
      <c r="G26" s="130"/>
      <c r="H26" s="130"/>
      <c r="I26" s="214">
        <v>0</v>
      </c>
      <c r="J26" s="215" t="s">
        <v>98</v>
      </c>
      <c r="K26" s="216" t="s">
        <v>109</v>
      </c>
      <c r="N26" s="2"/>
      <c r="P26" s="49"/>
    </row>
    <row r="27" spans="1:16" ht="12.75" customHeight="1">
      <c r="A27" s="175">
        <v>44453</v>
      </c>
      <c r="B27" s="67"/>
      <c r="C27" s="67"/>
      <c r="D27" s="130"/>
      <c r="E27" s="69"/>
      <c r="F27" s="186"/>
      <c r="G27" s="214">
        <v>208.8</v>
      </c>
      <c r="H27" s="214"/>
      <c r="I27" s="214"/>
      <c r="J27" s="217" t="s">
        <v>82</v>
      </c>
      <c r="K27" s="216" t="s">
        <v>110</v>
      </c>
      <c r="N27" s="2"/>
      <c r="P27" s="49"/>
    </row>
    <row r="28" spans="1:16" ht="12.75" customHeight="1">
      <c r="A28" s="175">
        <v>44453</v>
      </c>
      <c r="B28" s="67"/>
      <c r="C28" s="67"/>
      <c r="D28" s="130"/>
      <c r="E28" s="179"/>
      <c r="F28" s="186"/>
      <c r="G28" s="130"/>
      <c r="H28" s="130"/>
      <c r="I28" s="214">
        <v>600</v>
      </c>
      <c r="J28" s="215" t="s">
        <v>72</v>
      </c>
      <c r="K28" s="216" t="s">
        <v>111</v>
      </c>
      <c r="N28" s="2"/>
      <c r="P28" s="49"/>
    </row>
    <row r="29" spans="1:16" ht="12.75" customHeight="1">
      <c r="A29" s="198">
        <v>44460</v>
      </c>
      <c r="B29" s="67"/>
      <c r="C29" s="67"/>
      <c r="D29" s="130">
        <v>25</v>
      </c>
      <c r="E29" s="200" t="s">
        <v>123</v>
      </c>
      <c r="F29" s="186"/>
      <c r="G29" s="130"/>
      <c r="H29" s="130"/>
      <c r="I29" s="214"/>
      <c r="J29" s="217"/>
      <c r="K29" s="216"/>
      <c r="N29" s="2"/>
      <c r="P29" s="49"/>
    </row>
    <row r="30" spans="1:16" ht="12.75" customHeight="1">
      <c r="A30" s="198">
        <v>44501</v>
      </c>
      <c r="B30" s="67"/>
      <c r="C30" s="67"/>
      <c r="D30" s="130">
        <v>25</v>
      </c>
      <c r="E30" s="200" t="s">
        <v>124</v>
      </c>
      <c r="F30" s="186"/>
      <c r="G30" s="130"/>
      <c r="H30" s="130"/>
      <c r="I30" s="214"/>
      <c r="J30" s="217"/>
      <c r="K30" s="216"/>
      <c r="N30" s="2"/>
      <c r="P30" s="49"/>
    </row>
    <row r="31" spans="1:16" ht="12.75" customHeight="1">
      <c r="A31" s="175">
        <v>44509</v>
      </c>
      <c r="B31" s="67"/>
      <c r="C31" s="67"/>
      <c r="D31" s="130"/>
      <c r="E31" s="69"/>
      <c r="F31" s="186"/>
      <c r="G31" s="214">
        <v>208.8</v>
      </c>
      <c r="H31" s="214"/>
      <c r="I31" s="214"/>
      <c r="J31" s="217" t="s">
        <v>82</v>
      </c>
      <c r="K31" s="216" t="s">
        <v>112</v>
      </c>
      <c r="N31" s="2"/>
      <c r="P31" s="49"/>
    </row>
    <row r="32" spans="1:16" ht="12.75" customHeight="1">
      <c r="A32" s="175">
        <v>44509</v>
      </c>
      <c r="B32" s="67"/>
      <c r="C32" s="67"/>
      <c r="D32" s="130"/>
      <c r="E32" s="179"/>
      <c r="F32" s="186"/>
      <c r="G32" s="130"/>
      <c r="H32" s="130"/>
      <c r="I32" s="214">
        <v>77.94</v>
      </c>
      <c r="J32" s="215" t="s">
        <v>99</v>
      </c>
      <c r="K32" s="216" t="s">
        <v>113</v>
      </c>
      <c r="M32" s="47"/>
      <c r="N32" s="36"/>
      <c r="P32" s="2"/>
    </row>
    <row r="33" spans="1:16" ht="12.75" customHeight="1">
      <c r="A33" s="175">
        <v>44509</v>
      </c>
      <c r="B33" s="67"/>
      <c r="C33" s="67"/>
      <c r="D33" s="67"/>
      <c r="E33" s="69"/>
      <c r="F33" s="186"/>
      <c r="G33" s="130"/>
      <c r="H33" s="130"/>
      <c r="I33" s="214">
        <v>30</v>
      </c>
      <c r="J33" s="215" t="s">
        <v>100</v>
      </c>
      <c r="K33" s="216" t="s">
        <v>114</v>
      </c>
      <c r="M33" s="47"/>
      <c r="N33" s="46"/>
      <c r="P33" s="2"/>
    </row>
    <row r="34" spans="1:16" ht="12.75" customHeight="1">
      <c r="A34" s="198">
        <v>44515</v>
      </c>
      <c r="B34" s="67"/>
      <c r="C34" s="67"/>
      <c r="D34" s="184">
        <v>77.94</v>
      </c>
      <c r="E34" s="199" t="s">
        <v>126</v>
      </c>
      <c r="F34" s="186"/>
      <c r="G34" s="130"/>
      <c r="H34" s="130"/>
      <c r="I34" s="214"/>
      <c r="J34" s="215"/>
      <c r="K34" s="216"/>
      <c r="M34" s="47"/>
      <c r="N34" s="46"/>
      <c r="P34" s="2"/>
    </row>
    <row r="35" spans="1:16" ht="12.75" customHeight="1">
      <c r="A35" s="198">
        <v>44523</v>
      </c>
      <c r="B35" s="67"/>
      <c r="C35" s="67"/>
      <c r="D35" s="130">
        <v>25</v>
      </c>
      <c r="E35" s="199" t="s">
        <v>125</v>
      </c>
      <c r="F35" s="186"/>
      <c r="G35" s="130"/>
      <c r="H35" s="130"/>
      <c r="I35" s="214"/>
      <c r="J35" s="215"/>
      <c r="K35" s="216"/>
      <c r="M35" s="47"/>
      <c r="N35" s="46"/>
      <c r="P35" s="2"/>
    </row>
    <row r="36" spans="1:16" ht="12.75" customHeight="1">
      <c r="A36" s="198">
        <v>44571</v>
      </c>
      <c r="B36" s="67"/>
      <c r="C36" s="67"/>
      <c r="D36" s="130"/>
      <c r="E36" s="199"/>
      <c r="F36" s="186"/>
      <c r="G36" s="130"/>
      <c r="H36" s="130">
        <v>539.93</v>
      </c>
      <c r="J36" s="213" t="s">
        <v>131</v>
      </c>
      <c r="K36" s="216"/>
      <c r="M36" s="47"/>
      <c r="N36" s="46"/>
      <c r="P36" s="2"/>
    </row>
    <row r="37" spans="1:16" ht="12.75" customHeight="1">
      <c r="A37" s="175">
        <v>44578</v>
      </c>
      <c r="B37" s="67"/>
      <c r="C37" s="67"/>
      <c r="D37" s="67"/>
      <c r="E37" s="69"/>
      <c r="F37" s="186"/>
      <c r="G37" s="130"/>
      <c r="H37" s="130"/>
      <c r="I37" s="214">
        <v>20</v>
      </c>
      <c r="J37" s="215" t="s">
        <v>101</v>
      </c>
      <c r="K37" s="216" t="s">
        <v>115</v>
      </c>
      <c r="M37" s="47"/>
      <c r="N37" s="46"/>
      <c r="P37" s="2"/>
    </row>
    <row r="38" spans="1:16" ht="12.75" customHeight="1">
      <c r="A38" s="175">
        <v>44578</v>
      </c>
      <c r="B38" s="114"/>
      <c r="C38" s="114"/>
      <c r="D38" s="130"/>
      <c r="E38" s="179"/>
      <c r="F38" s="186"/>
      <c r="G38" s="214">
        <v>208.8</v>
      </c>
      <c r="H38" s="214"/>
      <c r="I38" s="214"/>
      <c r="J38" s="217" t="s">
        <v>82</v>
      </c>
      <c r="K38" s="216" t="s">
        <v>116</v>
      </c>
      <c r="M38" s="47"/>
      <c r="N38" s="46"/>
      <c r="P38" s="2"/>
    </row>
    <row r="39" spans="1:16" ht="12.75" customHeight="1">
      <c r="A39" s="175">
        <v>44578</v>
      </c>
      <c r="B39" s="67"/>
      <c r="C39" s="67"/>
      <c r="D39" s="130"/>
      <c r="E39" s="69"/>
      <c r="F39" s="186"/>
      <c r="G39" s="130"/>
      <c r="H39" s="130"/>
      <c r="I39" s="214">
        <v>20</v>
      </c>
      <c r="J39" s="215" t="s">
        <v>100</v>
      </c>
      <c r="K39" s="216" t="s">
        <v>117</v>
      </c>
      <c r="N39" s="2"/>
      <c r="P39" s="2"/>
    </row>
    <row r="40" spans="1:16" ht="12.75" customHeight="1">
      <c r="A40" s="198">
        <v>44582</v>
      </c>
      <c r="B40" s="67"/>
      <c r="C40" s="67"/>
      <c r="D40" s="130">
        <v>25</v>
      </c>
      <c r="E40" s="199" t="s">
        <v>127</v>
      </c>
      <c r="F40" s="186"/>
      <c r="G40" s="130"/>
      <c r="H40" s="130"/>
      <c r="I40" s="214"/>
      <c r="J40" s="215"/>
      <c r="K40" s="216"/>
      <c r="N40" s="2"/>
      <c r="P40" s="2"/>
    </row>
    <row r="41" spans="1:14" ht="12.75" customHeight="1">
      <c r="A41" s="175">
        <v>44585</v>
      </c>
      <c r="B41" s="67"/>
      <c r="C41" s="67"/>
      <c r="D41" s="130"/>
      <c r="E41" s="179"/>
      <c r="F41" s="186"/>
      <c r="G41" s="130"/>
      <c r="H41" s="130"/>
      <c r="I41" s="214">
        <v>78.84</v>
      </c>
      <c r="J41" s="215" t="s">
        <v>102</v>
      </c>
      <c r="K41" s="216" t="s">
        <v>118</v>
      </c>
      <c r="N41" s="2"/>
    </row>
    <row r="42" spans="1:14" ht="12.75" customHeight="1">
      <c r="A42" s="198">
        <v>44607</v>
      </c>
      <c r="B42" s="67"/>
      <c r="C42" s="67"/>
      <c r="D42" s="130">
        <v>25</v>
      </c>
      <c r="E42" s="199" t="s">
        <v>128</v>
      </c>
      <c r="F42" s="186"/>
      <c r="G42" s="130"/>
      <c r="H42" s="130"/>
      <c r="I42" s="214"/>
      <c r="J42" s="215"/>
      <c r="K42" s="216"/>
      <c r="N42" s="2"/>
    </row>
    <row r="43" spans="1:14" ht="12.75" customHeight="1">
      <c r="A43" s="175">
        <v>44629</v>
      </c>
      <c r="B43" s="67"/>
      <c r="C43" s="67"/>
      <c r="D43" s="130"/>
      <c r="E43" s="69"/>
      <c r="F43" s="186"/>
      <c r="G43" s="130"/>
      <c r="H43" s="130"/>
      <c r="I43" s="214">
        <v>20</v>
      </c>
      <c r="J43" s="215" t="s">
        <v>100</v>
      </c>
      <c r="K43" s="216" t="s">
        <v>119</v>
      </c>
      <c r="N43" s="2"/>
    </row>
    <row r="44" spans="1:14" ht="12.75" customHeight="1">
      <c r="A44" s="175">
        <v>44629</v>
      </c>
      <c r="B44" s="67"/>
      <c r="C44" s="67"/>
      <c r="D44" s="130"/>
      <c r="E44" s="179"/>
      <c r="F44" s="186"/>
      <c r="G44" s="214">
        <v>208.8</v>
      </c>
      <c r="H44" s="214"/>
      <c r="I44" s="214"/>
      <c r="J44" s="217" t="s">
        <v>82</v>
      </c>
      <c r="K44" s="216" t="s">
        <v>120</v>
      </c>
      <c r="N44" s="2"/>
    </row>
    <row r="45" spans="1:14" ht="12.75" customHeight="1">
      <c r="A45" s="175">
        <v>44629</v>
      </c>
      <c r="B45" s="67"/>
      <c r="C45" s="67"/>
      <c r="D45" s="130"/>
      <c r="E45" s="179"/>
      <c r="F45" s="186"/>
      <c r="G45" s="130"/>
      <c r="H45" s="130"/>
      <c r="I45" s="214">
        <v>68.67</v>
      </c>
      <c r="J45" s="215" t="s">
        <v>102</v>
      </c>
      <c r="K45" s="216" t="s">
        <v>121</v>
      </c>
      <c r="N45" s="2"/>
    </row>
    <row r="46" spans="1:14" ht="12.75" customHeight="1">
      <c r="A46" s="198">
        <v>44636</v>
      </c>
      <c r="B46" s="67"/>
      <c r="C46" s="67"/>
      <c r="D46" s="130">
        <v>25</v>
      </c>
      <c r="E46" s="199" t="s">
        <v>129</v>
      </c>
      <c r="F46" s="186"/>
      <c r="G46" s="130"/>
      <c r="H46" s="130"/>
      <c r="I46" s="214"/>
      <c r="J46" s="215"/>
      <c r="K46" s="216"/>
      <c r="N46" s="2"/>
    </row>
    <row r="47" spans="1:14" ht="12.75" customHeight="1">
      <c r="A47" s="68">
        <v>44650</v>
      </c>
      <c r="B47" s="67"/>
      <c r="C47" s="67"/>
      <c r="D47" s="130">
        <v>0.12</v>
      </c>
      <c r="E47" s="179" t="s">
        <v>132</v>
      </c>
      <c r="F47" s="186"/>
      <c r="G47" s="130"/>
      <c r="H47" s="130"/>
      <c r="I47" s="130"/>
      <c r="J47" s="196"/>
      <c r="K47" s="178"/>
      <c r="N47" s="46"/>
    </row>
    <row r="48" spans="1:14" ht="12.75" customHeight="1" thickBot="1">
      <c r="A48" s="140"/>
      <c r="B48" s="141"/>
      <c r="C48" s="141"/>
      <c r="D48" s="142"/>
      <c r="E48" s="143"/>
      <c r="F48" s="65"/>
      <c r="G48" s="155"/>
      <c r="H48" s="155"/>
      <c r="I48" s="156"/>
      <c r="J48" s="157"/>
      <c r="K48" s="158"/>
      <c r="N48" s="108"/>
    </row>
    <row r="49" spans="1:14" ht="12.75" customHeight="1">
      <c r="A49" s="144"/>
      <c r="B49" s="145">
        <f>SUM(B4:B5)</f>
        <v>4964.01</v>
      </c>
      <c r="C49" s="146"/>
      <c r="D49" s="147"/>
      <c r="E49" s="148" t="s">
        <v>18</v>
      </c>
      <c r="F49" s="173"/>
      <c r="G49" s="159">
        <f>SUM(G4:G47)</f>
        <v>1469.5399999999997</v>
      </c>
      <c r="H49" s="218"/>
      <c r="I49" s="160"/>
      <c r="J49" s="161" t="s">
        <v>10</v>
      </c>
      <c r="K49" s="162"/>
      <c r="N49" s="47"/>
    </row>
    <row r="50" spans="1:14" ht="12.75" customHeight="1">
      <c r="A50" s="66"/>
      <c r="B50" s="64"/>
      <c r="C50" s="71">
        <f>SUM(C4:C14)</f>
        <v>3827</v>
      </c>
      <c r="D50" s="149"/>
      <c r="E50" s="150" t="s">
        <v>9</v>
      </c>
      <c r="F50" s="70"/>
      <c r="G50" s="163"/>
      <c r="H50" s="71">
        <f>SUM(H4:H48)</f>
        <v>1079.86</v>
      </c>
      <c r="I50" s="64"/>
      <c r="J50" s="72" t="s">
        <v>136</v>
      </c>
      <c r="K50" s="121"/>
      <c r="N50" s="47"/>
    </row>
    <row r="51" spans="1:17" ht="12.75" customHeight="1" thickBot="1">
      <c r="A51" s="151"/>
      <c r="B51" s="79"/>
      <c r="C51" s="79"/>
      <c r="D51" s="152">
        <f>SUM(D4:D47)</f>
        <v>547.7099999999999</v>
      </c>
      <c r="E51" s="153" t="s">
        <v>8</v>
      </c>
      <c r="F51" s="70"/>
      <c r="G51" s="163"/>
      <c r="H51" s="219"/>
      <c r="I51" s="71">
        <f>SUM(I4:I47)</f>
        <v>1747.88</v>
      </c>
      <c r="J51" s="72" t="s">
        <v>11</v>
      </c>
      <c r="K51" s="121"/>
      <c r="Q51" s="47"/>
    </row>
    <row r="52" spans="1:16" ht="12.75" customHeight="1">
      <c r="A52" s="81" t="s">
        <v>71</v>
      </c>
      <c r="B52" s="82"/>
      <c r="C52" s="82"/>
      <c r="D52" s="82"/>
      <c r="E52" s="83"/>
      <c r="F52" s="154"/>
      <c r="G52" s="164"/>
      <c r="H52" s="220"/>
      <c r="I52" s="61"/>
      <c r="J52" s="62"/>
      <c r="K52" s="63"/>
      <c r="L52" s="47"/>
      <c r="P52" s="2"/>
    </row>
    <row r="53" spans="1:16" ht="12.75" customHeight="1">
      <c r="A53" s="109">
        <v>44286</v>
      </c>
      <c r="B53" s="61">
        <v>0</v>
      </c>
      <c r="C53" s="110"/>
      <c r="D53" s="111"/>
      <c r="E53" s="180" t="s">
        <v>73</v>
      </c>
      <c r="F53" s="154"/>
      <c r="G53" s="164"/>
      <c r="H53" s="220"/>
      <c r="I53" s="61"/>
      <c r="J53" s="62"/>
      <c r="K53" s="63"/>
      <c r="L53" s="47"/>
      <c r="P53" s="2"/>
    </row>
    <row r="54" spans="1:16" ht="12.75" customHeight="1">
      <c r="A54" s="109"/>
      <c r="B54" s="134"/>
      <c r="C54" s="131"/>
      <c r="D54" s="135"/>
      <c r="E54" s="132"/>
      <c r="F54" s="70"/>
      <c r="G54" s="164"/>
      <c r="H54" s="220"/>
      <c r="I54" s="61"/>
      <c r="J54" s="62"/>
      <c r="K54" s="133"/>
      <c r="L54" s="47"/>
      <c r="P54" s="2"/>
    </row>
    <row r="55" spans="1:11" ht="12.75" customHeight="1">
      <c r="A55" s="53"/>
      <c r="B55" s="58">
        <f>SUM(B53:B54)</f>
        <v>0</v>
      </c>
      <c r="C55" s="55" t="s">
        <v>19</v>
      </c>
      <c r="D55" s="56"/>
      <c r="E55" s="124"/>
      <c r="F55" s="57"/>
      <c r="G55" s="165"/>
      <c r="H55" s="221"/>
      <c r="I55" s="71"/>
      <c r="J55" s="72"/>
      <c r="K55" s="73"/>
    </row>
    <row r="56" spans="1:13" ht="12.75" customHeight="1">
      <c r="A56" s="53"/>
      <c r="B56" s="58">
        <f>SUM(B49-B55)</f>
        <v>4964.01</v>
      </c>
      <c r="C56" s="59"/>
      <c r="D56" s="60" t="s">
        <v>12</v>
      </c>
      <c r="E56" s="125"/>
      <c r="F56" s="57"/>
      <c r="G56" s="164"/>
      <c r="H56" s="220"/>
      <c r="I56" s="61"/>
      <c r="J56" s="113"/>
      <c r="K56" s="63"/>
      <c r="M56" s="2"/>
    </row>
    <row r="57" spans="1:11" ht="12.75" customHeight="1" thickBot="1">
      <c r="A57" s="53"/>
      <c r="B57" s="54"/>
      <c r="C57" s="59"/>
      <c r="D57" s="56"/>
      <c r="E57" s="126"/>
      <c r="F57" s="57"/>
      <c r="G57" s="166"/>
      <c r="H57" s="222"/>
      <c r="I57" s="79"/>
      <c r="J57" s="79"/>
      <c r="K57" s="80"/>
    </row>
    <row r="58" spans="1:11" ht="12.75" customHeight="1">
      <c r="A58" s="224" t="s">
        <v>20</v>
      </c>
      <c r="B58" s="225"/>
      <c r="C58" s="225"/>
      <c r="D58" s="226"/>
      <c r="E58" s="227"/>
      <c r="F58" s="84"/>
      <c r="G58" s="167"/>
      <c r="H58" s="139"/>
      <c r="I58" s="139"/>
      <c r="J58" s="168"/>
      <c r="K58" s="92"/>
    </row>
    <row r="59" spans="1:11" ht="12.75" customHeight="1">
      <c r="A59" s="228"/>
      <c r="B59" s="229"/>
      <c r="C59" s="229"/>
      <c r="D59" s="229"/>
      <c r="E59" s="230"/>
      <c r="F59" s="88"/>
      <c r="G59" s="169"/>
      <c r="H59" s="89"/>
      <c r="I59" s="209">
        <f>SUM((B56+C50+D51)-(G49+H50+I51))</f>
        <v>5041.44</v>
      </c>
      <c r="J59" s="60" t="s">
        <v>45</v>
      </c>
      <c r="K59" s="210"/>
    </row>
    <row r="60" spans="1:11" ht="12.75" customHeight="1">
      <c r="A60" s="174">
        <v>44651</v>
      </c>
      <c r="B60" s="202">
        <v>3529.15</v>
      </c>
      <c r="C60" s="203" t="s">
        <v>13</v>
      </c>
      <c r="D60" s="204"/>
      <c r="E60" s="205" t="s">
        <v>14</v>
      </c>
      <c r="F60" s="88"/>
      <c r="G60" s="169"/>
      <c r="H60" s="89"/>
      <c r="I60" s="89"/>
      <c r="J60" s="60"/>
      <c r="K60" s="86"/>
    </row>
    <row r="61" spans="1:11" ht="12.75" customHeight="1">
      <c r="A61" s="198">
        <v>44651</v>
      </c>
      <c r="B61" s="176">
        <v>1512.29</v>
      </c>
      <c r="C61" s="206" t="s">
        <v>13</v>
      </c>
      <c r="D61" s="135"/>
      <c r="E61" s="207" t="s">
        <v>17</v>
      </c>
      <c r="F61" s="88"/>
      <c r="G61" s="169"/>
      <c r="H61" s="89"/>
      <c r="I61" s="89"/>
      <c r="J61" s="119"/>
      <c r="K61" s="86"/>
    </row>
    <row r="62" spans="1:11" ht="12.75" customHeight="1">
      <c r="A62" s="68"/>
      <c r="B62" s="71">
        <f>SUM(B60:B61)</f>
        <v>5041.4400000000005</v>
      </c>
      <c r="C62" s="208" t="s">
        <v>66</v>
      </c>
      <c r="D62" s="90"/>
      <c r="E62" s="87"/>
      <c r="F62" s="91"/>
      <c r="G62" s="88"/>
      <c r="H62" s="85"/>
      <c r="I62" s="99">
        <f>SUM(I59)</f>
        <v>5041.44</v>
      </c>
      <c r="J62" s="56" t="s">
        <v>74</v>
      </c>
      <c r="K62" s="86"/>
    </row>
    <row r="63" spans="1:11" ht="12.75" customHeight="1">
      <c r="A63" s="68" t="s">
        <v>133</v>
      </c>
      <c r="B63" s="64"/>
      <c r="C63" s="100"/>
      <c r="D63" s="101"/>
      <c r="E63" s="102"/>
      <c r="F63" s="91"/>
      <c r="G63" s="88"/>
      <c r="H63" s="85"/>
      <c r="I63" s="99"/>
      <c r="J63" s="56" t="s">
        <v>75</v>
      </c>
      <c r="K63" s="86"/>
    </row>
    <row r="64" spans="1:11" ht="12.75" customHeight="1" thickBot="1">
      <c r="A64" s="68"/>
      <c r="B64" s="136">
        <v>0</v>
      </c>
      <c r="C64" s="137" t="s">
        <v>64</v>
      </c>
      <c r="D64" s="101"/>
      <c r="E64" s="102"/>
      <c r="F64" s="91"/>
      <c r="G64" s="88"/>
      <c r="H64" s="85"/>
      <c r="I64" s="99"/>
      <c r="J64" s="85" t="s">
        <v>76</v>
      </c>
      <c r="K64" s="86"/>
    </row>
    <row r="65" spans="1:11" ht="12.75">
      <c r="A65" s="66"/>
      <c r="B65" s="74">
        <f>SUM(B64:B64)</f>
        <v>0</v>
      </c>
      <c r="C65" s="103" t="s">
        <v>28</v>
      </c>
      <c r="D65" s="75"/>
      <c r="E65" s="102"/>
      <c r="F65" s="84"/>
      <c r="G65" s="170"/>
      <c r="H65" s="223"/>
      <c r="I65" s="97"/>
      <c r="J65" s="98" t="s">
        <v>48</v>
      </c>
      <c r="K65" s="92"/>
    </row>
    <row r="66" spans="1:11" ht="12.75">
      <c r="A66" s="104"/>
      <c r="B66" s="64"/>
      <c r="C66" s="100"/>
      <c r="D66" s="105"/>
      <c r="E66" s="102"/>
      <c r="F66" s="91"/>
      <c r="G66" s="171"/>
      <c r="H66" s="99"/>
      <c r="I66" s="89" t="str">
        <f>IF(B67=I59,"Yes","No")</f>
        <v>Yes</v>
      </c>
      <c r="J66" s="57" t="s">
        <v>49</v>
      </c>
      <c r="K66" s="86"/>
    </row>
    <row r="67" spans="1:11" ht="13.5" thickBot="1">
      <c r="A67" s="76"/>
      <c r="B67" s="78">
        <f>SUM(B62+B65)</f>
        <v>5041.4400000000005</v>
      </c>
      <c r="C67" s="106" t="s">
        <v>41</v>
      </c>
      <c r="D67" s="77"/>
      <c r="E67" s="107"/>
      <c r="F67" s="93"/>
      <c r="G67" s="172"/>
      <c r="H67" s="94"/>
      <c r="I67" s="94"/>
      <c r="J67" s="95"/>
      <c r="K67" s="96"/>
    </row>
    <row r="68" spans="5:12" ht="12">
      <c r="E68" s="122"/>
      <c r="F68" s="70"/>
      <c r="G68" s="99"/>
      <c r="H68" s="99"/>
      <c r="I68" s="99"/>
      <c r="J68" s="70"/>
      <c r="K68" s="85"/>
      <c r="L68" s="123"/>
    </row>
    <row r="69" spans="5:12" ht="12">
      <c r="E69" s="122"/>
      <c r="F69" s="70"/>
      <c r="G69" s="99"/>
      <c r="H69" s="99"/>
      <c r="I69" s="99"/>
      <c r="J69" s="70"/>
      <c r="K69" s="85"/>
      <c r="L69" s="123"/>
    </row>
    <row r="70" spans="5:12" ht="12">
      <c r="E70" s="122"/>
      <c r="F70" s="70"/>
      <c r="G70" s="99"/>
      <c r="H70" s="99"/>
      <c r="I70" s="99"/>
      <c r="J70" s="70"/>
      <c r="K70" s="85"/>
      <c r="L70" s="123"/>
    </row>
    <row r="71" spans="5:12" ht="12.75">
      <c r="E71" s="122"/>
      <c r="F71" s="70"/>
      <c r="G71" s="99"/>
      <c r="H71" s="99"/>
      <c r="I71" s="89"/>
      <c r="J71" s="57"/>
      <c r="K71" s="85"/>
      <c r="L71" s="123"/>
    </row>
    <row r="72" spans="5:12" ht="12">
      <c r="E72" s="122"/>
      <c r="F72" s="70"/>
      <c r="G72" s="99"/>
      <c r="H72" s="99"/>
      <c r="I72" s="99"/>
      <c r="J72" s="70"/>
      <c r="K72" s="85"/>
      <c r="L72" s="123"/>
    </row>
    <row r="73" spans="6:10" ht="12">
      <c r="F73" s="4"/>
      <c r="G73" s="4"/>
      <c r="H73" s="4"/>
      <c r="I73" s="4"/>
      <c r="J73" s="4"/>
    </row>
  </sheetData>
  <sheetProtection/>
  <mergeCells count="1">
    <mergeCell ref="A58:E59"/>
  </mergeCell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8" scale="83" r:id="rId1"/>
</worksheet>
</file>

<file path=xl/worksheets/sheet2.xml><?xml version="1.0" encoding="utf-8"?>
<worksheet xmlns="http://schemas.openxmlformats.org/spreadsheetml/2006/main" xmlns:r="http://schemas.openxmlformats.org/officeDocument/2006/relationships">
  <sheetPr>
    <pageSetUpPr fitToPage="1"/>
  </sheetPr>
  <dimension ref="A1:G11"/>
  <sheetViews>
    <sheetView zoomScalePageLayoutView="0" workbookViewId="0" topLeftCell="A1">
      <selection activeCell="F13" sqref="F11:F13"/>
    </sheetView>
  </sheetViews>
  <sheetFormatPr defaultColWidth="9.140625" defaultRowHeight="12.75"/>
  <cols>
    <col min="2" max="2" width="32.28125" style="0" customWidth="1"/>
    <col min="3" max="4" width="10.8515625" style="0" customWidth="1"/>
    <col min="5" max="5" width="24.140625" style="0" customWidth="1"/>
    <col min="6" max="6" width="47.421875" style="22" customWidth="1"/>
  </cols>
  <sheetData>
    <row r="1" spans="1:7" ht="22.5">
      <c r="A1" s="23" t="s">
        <v>139</v>
      </c>
      <c r="B1" s="14"/>
      <c r="C1" s="14"/>
      <c r="D1" s="14"/>
      <c r="E1" s="120"/>
      <c r="F1" s="24"/>
      <c r="G1" s="25"/>
    </row>
    <row r="2" spans="1:7" ht="12.75">
      <c r="A2" s="26"/>
      <c r="B2" s="7"/>
      <c r="C2" s="45" t="s">
        <v>137</v>
      </c>
      <c r="D2" s="45" t="s">
        <v>138</v>
      </c>
      <c r="E2" s="8" t="s">
        <v>44</v>
      </c>
      <c r="F2" s="6" t="s">
        <v>29</v>
      </c>
      <c r="G2" s="28" t="s">
        <v>42</v>
      </c>
    </row>
    <row r="3" spans="1:7" ht="24.75">
      <c r="A3" s="27">
        <v>2</v>
      </c>
      <c r="B3" s="8" t="s">
        <v>21</v>
      </c>
      <c r="C3" s="5">
        <v>4228</v>
      </c>
      <c r="D3" s="5">
        <f>Accounts!C50</f>
        <v>3827</v>
      </c>
      <c r="E3" s="5">
        <f>SUM(D3-C3)</f>
        <v>-401</v>
      </c>
      <c r="F3" s="48" t="s">
        <v>140</v>
      </c>
      <c r="G3" s="39">
        <f>SUM(E3/C3)</f>
        <v>-0.09484389782403027</v>
      </c>
    </row>
    <row r="4" spans="1:7" ht="49.5">
      <c r="A4" s="27">
        <v>3</v>
      </c>
      <c r="B4" s="8" t="s">
        <v>22</v>
      </c>
      <c r="C4" s="5">
        <f>SUM(16760.24-1219)</f>
        <v>15541.240000000002</v>
      </c>
      <c r="D4" s="5">
        <f>Accounts!D51</f>
        <v>547.7099999999999</v>
      </c>
      <c r="E4" s="5">
        <f aca="true" t="shared" si="0" ref="E4:E9">SUM(D4-C4)</f>
        <v>-14993.530000000002</v>
      </c>
      <c r="F4" s="48" t="s">
        <v>141</v>
      </c>
      <c r="G4" s="39">
        <f>SUM(E4/C4)</f>
        <v>-0.964757638386641</v>
      </c>
    </row>
    <row r="5" spans="1:7" ht="12.75">
      <c r="A5" s="27">
        <v>4</v>
      </c>
      <c r="B5" s="8" t="s">
        <v>23</v>
      </c>
      <c r="C5" s="5">
        <v>804.06</v>
      </c>
      <c r="D5" s="5">
        <f>Accounts!G49</f>
        <v>1469.5399999999997</v>
      </c>
      <c r="E5" s="5">
        <f t="shared" si="0"/>
        <v>665.4799999999998</v>
      </c>
      <c r="F5" s="48" t="s">
        <v>142</v>
      </c>
      <c r="G5" s="39">
        <f>SUM(E5/C5)</f>
        <v>0.8276496778847348</v>
      </c>
    </row>
    <row r="6" spans="1:7" ht="75">
      <c r="A6" s="37">
        <v>5</v>
      </c>
      <c r="B6" s="38" t="s">
        <v>24</v>
      </c>
      <c r="C6" s="12">
        <v>0</v>
      </c>
      <c r="D6" s="50">
        <f>Accounts!H50</f>
        <v>1079.86</v>
      </c>
      <c r="E6" s="5">
        <f t="shared" si="0"/>
        <v>1079.86</v>
      </c>
      <c r="F6" s="48" t="s">
        <v>143</v>
      </c>
      <c r="G6" s="39">
        <v>0</v>
      </c>
    </row>
    <row r="7" spans="1:7" ht="37.5">
      <c r="A7" s="40">
        <v>6</v>
      </c>
      <c r="B7" s="41" t="s">
        <v>25</v>
      </c>
      <c r="C7" s="50">
        <v>19845.49</v>
      </c>
      <c r="D7" s="50">
        <f>Accounts!I51</f>
        <v>1747.88</v>
      </c>
      <c r="E7" s="5">
        <f t="shared" si="0"/>
        <v>-18097.61</v>
      </c>
      <c r="F7" s="48" t="s">
        <v>144</v>
      </c>
      <c r="G7" s="39">
        <f>SUM(E7/C7)</f>
        <v>-0.9119255810766073</v>
      </c>
    </row>
    <row r="8" spans="1:7" ht="24.75">
      <c r="A8" s="40">
        <v>9</v>
      </c>
      <c r="B8" s="41" t="s">
        <v>26</v>
      </c>
      <c r="C8" s="50">
        <v>1150</v>
      </c>
      <c r="D8" s="50">
        <v>1000</v>
      </c>
      <c r="E8" s="5">
        <f t="shared" si="0"/>
        <v>-150</v>
      </c>
      <c r="F8" s="48" t="s">
        <v>145</v>
      </c>
      <c r="G8" s="39">
        <f>SUM(E8/C8)</f>
        <v>-0.13043478260869565</v>
      </c>
    </row>
    <row r="9" spans="1:7" ht="75" thickBot="1">
      <c r="A9" s="42">
        <v>10</v>
      </c>
      <c r="B9" s="43" t="s">
        <v>27</v>
      </c>
      <c r="C9" s="51">
        <v>0</v>
      </c>
      <c r="D9" s="51">
        <v>13937</v>
      </c>
      <c r="E9" s="5">
        <f t="shared" si="0"/>
        <v>13937</v>
      </c>
      <c r="F9" s="127" t="s">
        <v>146</v>
      </c>
      <c r="G9" s="44">
        <v>0</v>
      </c>
    </row>
    <row r="11" ht="12">
      <c r="A11" s="181"/>
    </row>
  </sheetData>
  <sheetProtection/>
  <printOptions/>
  <pageMargins left="0.75" right="0.75" top="1" bottom="1" header="0.5" footer="0.5"/>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B27"/>
  <sheetViews>
    <sheetView zoomScalePageLayoutView="0" workbookViewId="0" topLeftCell="A2">
      <selection activeCell="D18" sqref="D18"/>
    </sheetView>
  </sheetViews>
  <sheetFormatPr defaultColWidth="9.140625" defaultRowHeight="12.75"/>
  <cols>
    <col min="1" max="1" width="15.8515625" style="0" bestFit="1" customWidth="1"/>
    <col min="2" max="2" width="23.28125" style="0" bestFit="1" customWidth="1"/>
  </cols>
  <sheetData>
    <row r="1" spans="1:2" ht="12.75">
      <c r="A1" s="29" t="s">
        <v>30</v>
      </c>
      <c r="B1" s="30"/>
    </row>
    <row r="2" spans="1:2" ht="12">
      <c r="A2" s="34"/>
      <c r="B2" s="35"/>
    </row>
    <row r="3" spans="1:2" ht="12.75">
      <c r="A3" s="29" t="s">
        <v>31</v>
      </c>
      <c r="B3" s="30"/>
    </row>
    <row r="4" spans="1:2" ht="12">
      <c r="A4" s="52" t="s">
        <v>57</v>
      </c>
      <c r="B4" s="33" t="s">
        <v>62</v>
      </c>
    </row>
    <row r="5" spans="1:2" ht="12">
      <c r="A5" s="52" t="s">
        <v>58</v>
      </c>
      <c r="B5" s="32"/>
    </row>
    <row r="6" spans="1:2" ht="12">
      <c r="A6" s="31" t="s">
        <v>59</v>
      </c>
      <c r="B6" s="32"/>
    </row>
    <row r="7" spans="1:2" ht="12">
      <c r="A7" s="31" t="s">
        <v>60</v>
      </c>
      <c r="B7" s="32"/>
    </row>
    <row r="8" spans="1:2" ht="12">
      <c r="A8" s="31" t="s">
        <v>61</v>
      </c>
      <c r="B8" s="32"/>
    </row>
    <row r="9" spans="1:2" ht="12">
      <c r="A9" s="31"/>
      <c r="B9" s="32"/>
    </row>
    <row r="10" spans="1:2" ht="12.75">
      <c r="A10" s="128" t="s">
        <v>70</v>
      </c>
      <c r="B10" s="32"/>
    </row>
    <row r="11" spans="1:2" ht="12">
      <c r="A11" s="31" t="s">
        <v>50</v>
      </c>
      <c r="B11" s="32"/>
    </row>
    <row r="12" spans="1:2" ht="12">
      <c r="A12" s="31" t="s">
        <v>51</v>
      </c>
      <c r="B12" s="32"/>
    </row>
    <row r="13" spans="1:2" ht="12">
      <c r="A13" s="31" t="s">
        <v>52</v>
      </c>
      <c r="B13" s="32"/>
    </row>
    <row r="14" spans="1:2" ht="12">
      <c r="A14" s="31" t="s">
        <v>53</v>
      </c>
      <c r="B14" s="32"/>
    </row>
    <row r="15" spans="1:2" ht="12">
      <c r="A15" s="31" t="s">
        <v>32</v>
      </c>
      <c r="B15" s="129" t="s">
        <v>54</v>
      </c>
    </row>
    <row r="16" spans="1:2" ht="12">
      <c r="A16" s="31" t="s">
        <v>33</v>
      </c>
      <c r="B16" s="33"/>
    </row>
    <row r="17" spans="1:2" ht="12">
      <c r="A17" s="34"/>
      <c r="B17" s="35"/>
    </row>
    <row r="18" spans="1:2" ht="12.75">
      <c r="A18" s="29" t="s">
        <v>34</v>
      </c>
      <c r="B18" s="30"/>
    </row>
    <row r="19" spans="1:2" ht="12">
      <c r="A19" s="31" t="s">
        <v>35</v>
      </c>
      <c r="B19" s="32"/>
    </row>
    <row r="20" spans="1:2" ht="12">
      <c r="A20" s="31" t="s">
        <v>36</v>
      </c>
      <c r="B20" s="32"/>
    </row>
    <row r="21" spans="1:2" ht="12">
      <c r="A21" s="31" t="s">
        <v>37</v>
      </c>
      <c r="B21" s="32"/>
    </row>
    <row r="22" spans="1:2" ht="12">
      <c r="A22" s="31" t="s">
        <v>38</v>
      </c>
      <c r="B22" s="32"/>
    </row>
    <row r="23" spans="1:2" ht="12">
      <c r="A23" s="52" t="s">
        <v>43</v>
      </c>
      <c r="B23" s="32"/>
    </row>
    <row r="24" spans="1:2" ht="12">
      <c r="A24" s="31"/>
      <c r="B24" s="32"/>
    </row>
    <row r="25" spans="1:2" ht="12">
      <c r="A25" s="31" t="s">
        <v>32</v>
      </c>
      <c r="B25" s="32" t="s">
        <v>39</v>
      </c>
    </row>
    <row r="26" spans="1:2" ht="12">
      <c r="A26" s="31" t="s">
        <v>33</v>
      </c>
      <c r="B26" s="33" t="s">
        <v>40</v>
      </c>
    </row>
    <row r="27" spans="1:2" ht="12">
      <c r="A27" s="34"/>
      <c r="B27" s="35"/>
    </row>
  </sheetData>
  <sheetProtection/>
  <hyperlinks>
    <hyperlink ref="B26" r:id="rId1" display="acheers@hotmail.com"/>
    <hyperlink ref="B4" r:id="rId2" display="deborahjones57@btinternet.com"/>
  </hyperlinks>
  <printOptions/>
  <pageMargins left="0.75" right="0.75" top="1" bottom="1" header="0.5" footer="0.5"/>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IV30"/>
    </sheetView>
  </sheetViews>
  <sheetFormatPr defaultColWidth="9.140625" defaultRowHeight="12.75"/>
  <cols>
    <col min="1" max="1" width="79.8515625" style="0" bestFit="1" customWidth="1"/>
  </cols>
  <sheetData>
    <row r="1" ht="12">
      <c r="A1" t="s">
        <v>55</v>
      </c>
    </row>
    <row r="2" ht="12">
      <c r="A2" t="s">
        <v>56</v>
      </c>
    </row>
    <row r="3" ht="12">
      <c r="A3" t="s">
        <v>63</v>
      </c>
    </row>
    <row r="5" ht="12">
      <c r="A5" s="138" t="s">
        <v>67</v>
      </c>
    </row>
    <row r="6" ht="12">
      <c r="A6" s="138" t="s">
        <v>68</v>
      </c>
    </row>
    <row r="7" ht="12">
      <c r="A7" s="138" t="s">
        <v>65</v>
      </c>
    </row>
    <row r="9" ht="12">
      <c r="A9" s="138"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Ineos ChlorVinyls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M227000</dc:creator>
  <cp:keywords/>
  <dc:description/>
  <cp:lastModifiedBy>Deary, Adrian</cp:lastModifiedBy>
  <cp:lastPrinted>2022-06-24T15:21:56Z</cp:lastPrinted>
  <dcterms:created xsi:type="dcterms:W3CDTF">2010-04-13T17:37:14Z</dcterms:created>
  <dcterms:modified xsi:type="dcterms:W3CDTF">2022-06-30T16:44:27Z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