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Accounts" sheetId="1" r:id="rId1"/>
    <sheet name="Variances" sheetId="2" r:id="rId2"/>
    <sheet name="Addresses" sheetId="3" r:id="rId3"/>
    <sheet name="Notes to Auditor" sheetId="4" r:id="rId4"/>
  </sheets>
  <definedNames>
    <definedName name="_xlnm.Print_Area" localSheetId="0">'Accounts'!$A$1:$J$73</definedName>
    <definedName name="_xlnm.Print_Area" localSheetId="1">'Variances'!$A$1:$G$9</definedName>
  </definedNames>
  <calcPr fullCalcOnLoad="1"/>
</workbook>
</file>

<file path=xl/sharedStrings.xml><?xml version="1.0" encoding="utf-8"?>
<sst xmlns="http://schemas.openxmlformats.org/spreadsheetml/2006/main" count="160" uniqueCount="144">
  <si>
    <t>From</t>
  </si>
  <si>
    <t>To</t>
  </si>
  <si>
    <t>Chq No.</t>
  </si>
  <si>
    <t>Date</t>
  </si>
  <si>
    <t>Carried Forward</t>
  </si>
  <si>
    <t>Payments</t>
  </si>
  <si>
    <t>Employees</t>
  </si>
  <si>
    <t>Other</t>
  </si>
  <si>
    <t>TOTAL OTHER RECEIPTS (Box 3)</t>
  </si>
  <si>
    <t>ANNUAL PRECEPT (Box 2)</t>
  </si>
  <si>
    <t>STAFF COSTS (Box 4)</t>
  </si>
  <si>
    <t>TOTAL OTHER COSTS (Box 6)</t>
  </si>
  <si>
    <t>BALANCE BROUGHT FWD (Box 1)</t>
  </si>
  <si>
    <t>See Bank Statement</t>
  </si>
  <si>
    <t>ACTUAL BALANCE IN CURRENT ACCOUNT</t>
  </si>
  <si>
    <t>Current Account Balance</t>
  </si>
  <si>
    <t>Reserve Account Balance</t>
  </si>
  <si>
    <t>ACTUAL BALANCE IN RESERVE ACCOUNT</t>
  </si>
  <si>
    <t>BANK ACCOUNT STATEMENT AT Yr Start</t>
  </si>
  <si>
    <t>Total Adjustments between ledger and bank statement at year start</t>
  </si>
  <si>
    <t>BANK RECONCILIATION for YEAR END</t>
  </si>
  <si>
    <t>Annual precept</t>
  </si>
  <si>
    <t>Total Other Receipts</t>
  </si>
  <si>
    <t>Staff Costs</t>
  </si>
  <si>
    <t>Loan interest/ capital repayments</t>
  </si>
  <si>
    <t>All other payments</t>
  </si>
  <si>
    <t>Total fixed assets</t>
  </si>
  <si>
    <t>Total borrowings</t>
  </si>
  <si>
    <t>Total Adjustments between ledger and bank statement at year end</t>
  </si>
  <si>
    <t>Reason for variance</t>
  </si>
  <si>
    <t>Addresses</t>
  </si>
  <si>
    <t>Clerk</t>
  </si>
  <si>
    <t>Tel</t>
  </si>
  <si>
    <t>Email</t>
  </si>
  <si>
    <t>Chair</t>
  </si>
  <si>
    <t>Mr Mike Cheers</t>
  </si>
  <si>
    <t>Collinge Farm</t>
  </si>
  <si>
    <t>Rake Lane</t>
  </si>
  <si>
    <t>Chorlton</t>
  </si>
  <si>
    <t>01244 851564</t>
  </si>
  <si>
    <t>acheers@hotmail.com</t>
  </si>
  <si>
    <t>BANK RECONCILLIATION TOTAL (Box 8)</t>
  </si>
  <si>
    <t>%</t>
  </si>
  <si>
    <t>CH2 4BH</t>
  </si>
  <si>
    <t>Variance</t>
  </si>
  <si>
    <t>CWAC Annual Precept</t>
  </si>
  <si>
    <t>Interest on Reserve Account</t>
  </si>
  <si>
    <t>TOTAL BALANCES &amp; RESERVES (Box 7 = (Box 1+2+3) - (Box 4+5+6))</t>
  </si>
  <si>
    <t>Income Precept</t>
  </si>
  <si>
    <t>Income Receipt</t>
  </si>
  <si>
    <t>VALIDATION</t>
  </si>
  <si>
    <t>(Box 7 = Box 8)</t>
  </si>
  <si>
    <t>CClr Ade Deary</t>
  </si>
  <si>
    <t>34 Church Lane</t>
  </si>
  <si>
    <t>Backford</t>
  </si>
  <si>
    <t>CH2 4BE</t>
  </si>
  <si>
    <t>ade.deary@inovyn.com</t>
  </si>
  <si>
    <t>07841145643</t>
  </si>
  <si>
    <t>We operate a "society account" with a high street bank, with only limited transactions in any year.</t>
  </si>
  <si>
    <t>The "society account" requires dual signaturies on any cheque; and the cheque book is the only</t>
  </si>
  <si>
    <t>Adjustments from 2019 ledger to year end bank actuals</t>
  </si>
  <si>
    <t>Annual Precept Loan Repayment</t>
  </si>
  <si>
    <t>2019 / 2020</t>
  </si>
  <si>
    <t>2018/19: Village notice board (Replaced in 2020 New value £1150 expected to be depreciated over 10 years,  Village Bench softwood (Original value new in 2016/17 £230 depreicated over 3 years (Residual Value ~ 0 *230 = £NIL )</t>
  </si>
  <si>
    <t>Public Works Loan Board loan has not yet been applied for despite completing public consulation and raising precept due to delay in the project being supported to build a new community hub.</t>
  </si>
  <si>
    <t>Deborah Jones</t>
  </si>
  <si>
    <t>Brookside</t>
  </si>
  <si>
    <t>Station Road</t>
  </si>
  <si>
    <t>Lea by Backford</t>
  </si>
  <si>
    <t>CH1 6NT</t>
  </si>
  <si>
    <t>deborahjones57@btinternet.com</t>
  </si>
  <si>
    <t xml:space="preserve">means of withdrawing monies from the account. </t>
  </si>
  <si>
    <t>No adjustments required</t>
  </si>
  <si>
    <t>Bank Statements are reviewed at each meeting against the ledger</t>
  </si>
  <si>
    <t>TOTAL CASH IN BANK AT YEAR END</t>
  </si>
  <si>
    <t>Only Chair Cllr Mike Cheers; Vice Chair Cllr Ade Deary; and Cllr Andrew Harkness can sign cheques</t>
  </si>
  <si>
    <t>This occurs at the end of any meeting in which the expenditure has been approved.</t>
  </si>
  <si>
    <t>The above measures ensure that there cannot be a fraudlent expenditure.</t>
  </si>
  <si>
    <t>RFO (outgoing - clerk will replace 2020/2021)</t>
  </si>
  <si>
    <t>000681</t>
  </si>
  <si>
    <t>IONOS Website Costs</t>
  </si>
  <si>
    <t>000682</t>
  </si>
  <si>
    <t>FCC Recycling Landfill Communities Fund</t>
  </si>
  <si>
    <t>000684</t>
  </si>
  <si>
    <t>BACKFORD PARISH COUNCIL ACCOUNTS 2020-21</t>
  </si>
  <si>
    <t>BALANCES AND RESERVES RECONCILLIATION TO LEDGER AT YEAR START (as per 2019/20 return)</t>
  </si>
  <si>
    <t>2020 / 2021</t>
  </si>
  <si>
    <t xml:space="preserve">Cllr S Erdley </t>
  </si>
  <si>
    <t>000685</t>
  </si>
  <si>
    <t>Zurich Municipal Insurance</t>
  </si>
  <si>
    <t>000686</t>
  </si>
  <si>
    <t>000687</t>
  </si>
  <si>
    <t>000688</t>
  </si>
  <si>
    <t>Postage Costs for Accounts</t>
  </si>
  <si>
    <t>000689</t>
  </si>
  <si>
    <t>000690</t>
  </si>
  <si>
    <t>Mollington, Backford and District Village Hall - July Mtg</t>
  </si>
  <si>
    <t>Website SetUp Costs Hadfield Photography</t>
  </si>
  <si>
    <t>IONOS Website Hosting Costs</t>
  </si>
  <si>
    <t>000691</t>
  </si>
  <si>
    <t>000692</t>
  </si>
  <si>
    <t>000693</t>
  </si>
  <si>
    <t>000694</t>
  </si>
  <si>
    <t>000695</t>
  </si>
  <si>
    <t>Village Hall Meeting</t>
  </si>
  <si>
    <t>Village Hall Bursary</t>
  </si>
  <si>
    <t>000696</t>
  </si>
  <si>
    <t>Zurich Municipal Insurance (replacement Cheque for 000685)</t>
  </si>
  <si>
    <t>Repayment 1 of 33 of Auditor Fine 2018 Accounts by ex Clerk</t>
  </si>
  <si>
    <t>Repayment 2 of 33 of Auditor Fine 2018 Accounts by ex Clerk</t>
  </si>
  <si>
    <t>Repayment 3 of 33 of Auditor Fine 2018 Accounts by ex Clerk</t>
  </si>
  <si>
    <t>000683</t>
  </si>
  <si>
    <t>John Edwards Accountant - Independent Auditor Fee</t>
  </si>
  <si>
    <t>Repayment 4 of 33 of Auditor Fine 2018 Accounts by ex Clerk</t>
  </si>
  <si>
    <t>Clerk Wages (Oct/Nov)</t>
  </si>
  <si>
    <t>Clerk Wages (Aug/Sept)</t>
  </si>
  <si>
    <t>Clerk Wages ((Mar / July)</t>
  </si>
  <si>
    <t>Cancelled £3200 incorrect for FCC Recycling (admin fees reqd)</t>
  </si>
  <si>
    <t>Shelley Signs (Final payment for interpretitve sign)</t>
  </si>
  <si>
    <t>000697</t>
  </si>
  <si>
    <t>000698</t>
  </si>
  <si>
    <t>Zoom Account Set Up for PC Meetings</t>
  </si>
  <si>
    <t>000699</t>
  </si>
  <si>
    <t>Repayment 5 of 33 of Auditor Fine 2018 Accounts by ex Clerk</t>
  </si>
  <si>
    <t>Cancelled Cheque required as proof of bank details PWLB</t>
  </si>
  <si>
    <t>000700</t>
  </si>
  <si>
    <t>Public Works Load Board Loan for Village Hall Rebuild Project</t>
  </si>
  <si>
    <t>Repayment 6 of 33 of Auditor Fine 2018 Accounts by ex Clerk</t>
  </si>
  <si>
    <t>Royal British Legion Poppy Wreath</t>
  </si>
  <si>
    <t>CHALC Affiliation Fee</t>
  </si>
  <si>
    <t>Clerk Wages (Dec/Jan)</t>
  </si>
  <si>
    <t>000701</t>
  </si>
  <si>
    <t>000702</t>
  </si>
  <si>
    <t>000703</t>
  </si>
  <si>
    <t>5 Villages Community Hub (Village Hall Rebuild Project) incl fee</t>
  </si>
  <si>
    <t>Repayment 7 of 33 of Auditor Fine 2018 Accounts by ex Clerk</t>
  </si>
  <si>
    <t>Repayment 8 of 33 of Auditor Fine 2018 Accounts by ex Clerk</t>
  </si>
  <si>
    <t>Refund of cheque 000696 by Zurich (original was also cashed)</t>
  </si>
  <si>
    <t>N/A</t>
  </si>
  <si>
    <t>Variances Report Backford Parish Council 2020/2021</t>
  </si>
  <si>
    <t>Fill this in</t>
  </si>
  <si>
    <t>Reserves which include £1080 (1yr repayment of loan for village hall</t>
  </si>
  <si>
    <t>rebuild project), which was precepted, then project delayed. Thus</t>
  </si>
  <si>
    <t>1yr will be held in accounts to meet consulted 15yr precept term.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</si>
</sst>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\-yy"/>
    <numFmt numFmtId="165" formatCode="&quot;£&quot;#,##0.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4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5"/>
      <name val="Arial"/>
      <family val="2"/>
    </font>
    <font>
      <sz val="10"/>
      <color indexed="15"/>
      <name val="Arial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164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165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165" fontId="1" fillId="0" borderId="11" xfId="0" applyNumberFormat="1" applyFont="1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165" fontId="0" fillId="0" borderId="10" xfId="0" applyNumberFormat="1" applyFont="1" applyBorder="1" applyAlignment="1">
      <alignment horizontal="left" vertical="top"/>
    </xf>
    <xf numFmtId="165" fontId="1" fillId="0" borderId="10" xfId="0" applyNumberFormat="1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165" fontId="0" fillId="0" borderId="15" xfId="0" applyNumberFormat="1" applyBorder="1" applyAlignment="1">
      <alignment horizontal="left" vertical="top"/>
    </xf>
    <xf numFmtId="164" fontId="3" fillId="0" borderId="16" xfId="0" applyNumberFormat="1" applyFont="1" applyBorder="1" applyAlignment="1">
      <alignment horizontal="left" vertical="top"/>
    </xf>
    <xf numFmtId="165" fontId="3" fillId="0" borderId="15" xfId="0" applyNumberFormat="1" applyFont="1" applyBorder="1" applyAlignment="1">
      <alignment horizontal="left" vertical="top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164" fontId="1" fillId="0" borderId="18" xfId="0" applyNumberFormat="1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left" vertical="top"/>
    </xf>
    <xf numFmtId="0" fontId="0" fillId="0" borderId="14" xfId="0" applyBorder="1" applyAlignment="1">
      <alignment wrapText="1"/>
    </xf>
    <xf numFmtId="0" fontId="0" fillId="0" borderId="21" xfId="0" applyBorder="1" applyAlignment="1">
      <alignment/>
    </xf>
    <xf numFmtId="0" fontId="0" fillId="0" borderId="18" xfId="0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53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65" fontId="1" fillId="0" borderId="0" xfId="0" applyNumberFormat="1" applyFont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9" fontId="0" fillId="0" borderId="19" xfId="0" applyNumberFormat="1" applyBorder="1" applyAlignment="1">
      <alignment/>
    </xf>
    <xf numFmtId="0" fontId="0" fillId="0" borderId="28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29" xfId="0" applyFont="1" applyBorder="1" applyAlignment="1">
      <alignment horizontal="left" vertical="top"/>
    </xf>
    <xf numFmtId="0" fontId="0" fillId="0" borderId="30" xfId="0" applyFont="1" applyBorder="1" applyAlignment="1">
      <alignment horizontal="left" vertical="top"/>
    </xf>
    <xf numFmtId="9" fontId="0" fillId="0" borderId="31" xfId="0" applyNumberFormat="1" applyBorder="1" applyAlignment="1">
      <alignment/>
    </xf>
    <xf numFmtId="14" fontId="1" fillId="0" borderId="10" xfId="0" applyNumberFormat="1" applyFont="1" applyBorder="1" applyAlignment="1">
      <alignment horizontal="left" vertical="top"/>
    </xf>
    <xf numFmtId="165" fontId="0" fillId="0" borderId="0" xfId="0" applyNumberFormat="1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Alignment="1" quotePrefix="1">
      <alignment horizontal="left" vertical="top"/>
    </xf>
    <xf numFmtId="165" fontId="0" fillId="0" borderId="12" xfId="0" applyNumberFormat="1" applyFont="1" applyBorder="1" applyAlignment="1">
      <alignment horizontal="left" vertical="top"/>
    </xf>
    <xf numFmtId="165" fontId="0" fillId="0" borderId="30" xfId="0" applyNumberFormat="1" applyFont="1" applyBorder="1" applyAlignment="1">
      <alignment horizontal="left" vertical="top"/>
    </xf>
    <xf numFmtId="0" fontId="0" fillId="0" borderId="24" xfId="0" applyFont="1" applyBorder="1" applyAlignment="1">
      <alignment/>
    </xf>
    <xf numFmtId="164" fontId="0" fillId="0" borderId="32" xfId="0" applyNumberFormat="1" applyFont="1" applyFill="1" applyBorder="1" applyAlignment="1">
      <alignment horizontal="left" vertical="top"/>
    </xf>
    <xf numFmtId="165" fontId="0" fillId="0" borderId="33" xfId="0" applyNumberFormat="1" applyFont="1" applyFill="1" applyBorder="1" applyAlignment="1">
      <alignment horizontal="left" vertical="top"/>
    </xf>
    <xf numFmtId="165" fontId="1" fillId="0" borderId="33" xfId="0" applyNumberFormat="1" applyFont="1" applyFill="1" applyBorder="1" applyAlignment="1" quotePrefix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65" fontId="1" fillId="0" borderId="33" xfId="0" applyNumberFormat="1" applyFont="1" applyFill="1" applyBorder="1" applyAlignment="1">
      <alignment horizontal="left" vertical="top"/>
    </xf>
    <xf numFmtId="165" fontId="0" fillId="0" borderId="33" xfId="0" applyNumberFormat="1" applyFont="1" applyFill="1" applyBorder="1" applyAlignment="1" quotePrefix="1">
      <alignment horizontal="left" vertical="top"/>
    </xf>
    <xf numFmtId="0" fontId="1" fillId="0" borderId="0" xfId="0" applyFont="1" applyFill="1" applyBorder="1" applyAlignment="1">
      <alignment horizontal="left" vertical="top"/>
    </xf>
    <xf numFmtId="165" fontId="0" fillId="33" borderId="10" xfId="0" applyNumberFormat="1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wrapText="1"/>
    </xf>
    <xf numFmtId="165" fontId="0" fillId="33" borderId="11" xfId="0" applyNumberFormat="1" applyFill="1" applyBorder="1" applyAlignment="1">
      <alignment horizontal="left" vertical="top"/>
    </xf>
    <xf numFmtId="0" fontId="0" fillId="33" borderId="19" xfId="0" applyFill="1" applyBorder="1" applyAlignment="1" quotePrefix="1">
      <alignment horizontal="left" vertical="top"/>
    </xf>
    <xf numFmtId="165" fontId="0" fillId="0" borderId="10" xfId="0" applyNumberForma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164" fontId="0" fillId="0" borderId="18" xfId="0" applyNumberFormat="1" applyFill="1" applyBorder="1" applyAlignment="1">
      <alignment horizontal="left" vertical="top"/>
    </xf>
    <xf numFmtId="165" fontId="0" fillId="0" borderId="10" xfId="0" applyNumberFormat="1" applyFont="1" applyFill="1" applyBorder="1" applyAlignment="1">
      <alignment horizontal="left" vertical="top"/>
    </xf>
    <xf numFmtId="164" fontId="0" fillId="0" borderId="18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65" fontId="1" fillId="0" borderId="10" xfId="0" applyNumberFormat="1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/>
    </xf>
    <xf numFmtId="165" fontId="1" fillId="0" borderId="35" xfId="0" applyNumberFormat="1" applyFont="1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164" fontId="0" fillId="0" borderId="36" xfId="0" applyNumberFormat="1" applyFill="1" applyBorder="1" applyAlignment="1">
      <alignment horizontal="left" vertical="top"/>
    </xf>
    <xf numFmtId="165" fontId="0" fillId="0" borderId="37" xfId="0" applyNumberFormat="1" applyFill="1" applyBorder="1" applyAlignment="1">
      <alignment horizontal="left" vertical="top"/>
    </xf>
    <xf numFmtId="165" fontId="1" fillId="0" borderId="37" xfId="0" applyNumberFormat="1" applyFont="1" applyFill="1" applyBorder="1" applyAlignment="1">
      <alignment horizontal="left" vertical="top"/>
    </xf>
    <xf numFmtId="165" fontId="0" fillId="0" borderId="30" xfId="0" applyNumberFormat="1" applyFill="1" applyBorder="1" applyAlignment="1">
      <alignment horizontal="left" vertical="top"/>
    </xf>
    <xf numFmtId="0" fontId="0" fillId="0" borderId="38" xfId="0" applyFill="1" applyBorder="1" applyAlignment="1">
      <alignment horizontal="left" vertical="top"/>
    </xf>
    <xf numFmtId="164" fontId="1" fillId="0" borderId="16" xfId="0" applyNumberFormat="1" applyFont="1" applyFill="1" applyBorder="1" applyAlignment="1">
      <alignment horizontal="left" vertical="top"/>
    </xf>
    <xf numFmtId="165" fontId="0" fillId="0" borderId="15" xfId="0" applyNumberFormat="1" applyFill="1" applyBorder="1" applyAlignment="1">
      <alignment horizontal="left" vertical="top"/>
    </xf>
    <xf numFmtId="0" fontId="0" fillId="0" borderId="17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39" xfId="0" applyFill="1" applyBorder="1" applyAlignment="1">
      <alignment horizontal="left" vertical="top"/>
    </xf>
    <xf numFmtId="0" fontId="0" fillId="0" borderId="34" xfId="0" applyFont="1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left" vertical="top"/>
    </xf>
    <xf numFmtId="0" fontId="0" fillId="0" borderId="35" xfId="0" applyFont="1" applyFill="1" applyBorder="1" applyAlignment="1">
      <alignment horizontal="left" vertical="top"/>
    </xf>
    <xf numFmtId="0" fontId="0" fillId="0" borderId="4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/>
    </xf>
    <xf numFmtId="0" fontId="0" fillId="0" borderId="41" xfId="0" applyFill="1" applyBorder="1" applyAlignment="1">
      <alignment horizontal="left" vertical="top" wrapText="1"/>
    </xf>
    <xf numFmtId="165" fontId="0" fillId="0" borderId="42" xfId="0" applyNumberFormat="1" applyFill="1" applyBorder="1" applyAlignment="1">
      <alignment horizontal="left" vertical="top"/>
    </xf>
    <xf numFmtId="0" fontId="0" fillId="0" borderId="42" xfId="0" applyFill="1" applyBorder="1" applyAlignment="1">
      <alignment horizontal="left" vertical="top" wrapText="1"/>
    </xf>
    <xf numFmtId="0" fontId="0" fillId="0" borderId="43" xfId="0" applyFill="1" applyBorder="1" applyAlignment="1">
      <alignment horizontal="left" vertical="top"/>
    </xf>
    <xf numFmtId="165" fontId="1" fillId="0" borderId="14" xfId="0" applyNumberFormat="1" applyFont="1" applyFill="1" applyBorder="1" applyAlignment="1">
      <alignment horizontal="left" vertical="top"/>
    </xf>
    <xf numFmtId="0" fontId="1" fillId="0" borderId="14" xfId="0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/>
    </xf>
    <xf numFmtId="164" fontId="0" fillId="0" borderId="10" xfId="0" applyNumberFormat="1" applyFill="1" applyBorder="1" applyAlignment="1" quotePrefix="1">
      <alignment horizontal="left" vertical="top"/>
    </xf>
    <xf numFmtId="0" fontId="0" fillId="0" borderId="35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left" vertical="top" wrapText="1"/>
    </xf>
    <xf numFmtId="164" fontId="1" fillId="0" borderId="33" xfId="0" applyNumberFormat="1" applyFont="1" applyFill="1" applyBorder="1" applyAlignment="1">
      <alignment horizontal="left" vertical="top"/>
    </xf>
    <xf numFmtId="164" fontId="0" fillId="0" borderId="18" xfId="0" applyNumberFormat="1" applyFill="1" applyBorder="1" applyAlignment="1" quotePrefix="1">
      <alignment horizontal="left" vertical="top"/>
    </xf>
    <xf numFmtId="0" fontId="0" fillId="0" borderId="10" xfId="0" applyFill="1" applyBorder="1" applyAlignment="1">
      <alignment horizontal="left" vertical="top"/>
    </xf>
    <xf numFmtId="164" fontId="1" fillId="0" borderId="37" xfId="0" applyNumberFormat="1" applyFont="1" applyFill="1" applyBorder="1" applyAlignment="1">
      <alignment horizontal="left" vertical="top"/>
    </xf>
    <xf numFmtId="0" fontId="0" fillId="0" borderId="38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64" fontId="0" fillId="33" borderId="18" xfId="0" applyNumberFormat="1" applyFill="1" applyBorder="1" applyAlignment="1">
      <alignment horizontal="left" vertical="top"/>
    </xf>
    <xf numFmtId="0" fontId="0" fillId="33" borderId="44" xfId="0" applyFill="1" applyBorder="1" applyAlignment="1" quotePrefix="1">
      <alignment horizontal="left" vertical="top"/>
    </xf>
    <xf numFmtId="0" fontId="0" fillId="33" borderId="44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horizontal="left" vertical="top" wrapText="1"/>
    </xf>
    <xf numFmtId="165" fontId="0" fillId="33" borderId="10" xfId="0" applyNumberFormat="1" applyFill="1" applyBorder="1" applyAlignment="1">
      <alignment horizontal="left" vertical="top" wrapText="1"/>
    </xf>
    <xf numFmtId="165" fontId="50" fillId="0" borderId="10" xfId="0" applyNumberFormat="1" applyFont="1" applyFill="1" applyBorder="1" applyAlignment="1">
      <alignment horizontal="left" vertical="top"/>
    </xf>
    <xf numFmtId="0" fontId="6" fillId="0" borderId="15" xfId="0" applyFont="1" applyBorder="1" applyAlignment="1">
      <alignment horizontal="left" vertical="top" wrapText="1"/>
    </xf>
    <xf numFmtId="164" fontId="51" fillId="33" borderId="45" xfId="0" applyNumberFormat="1" applyFont="1" applyFill="1" applyBorder="1" applyAlignment="1">
      <alignment horizontal="left" vertical="top"/>
    </xf>
    <xf numFmtId="165" fontId="51" fillId="33" borderId="46" xfId="0" applyNumberFormat="1" applyFont="1" applyFill="1" applyBorder="1" applyAlignment="1">
      <alignment horizontal="left" vertical="top"/>
    </xf>
    <xf numFmtId="164" fontId="51" fillId="33" borderId="18" xfId="0" applyNumberFormat="1" applyFont="1" applyFill="1" applyBorder="1" applyAlignment="1">
      <alignment horizontal="left" vertical="top"/>
    </xf>
    <xf numFmtId="165" fontId="51" fillId="33" borderId="10" xfId="0" applyNumberFormat="1" applyFont="1" applyFill="1" applyBorder="1" applyAlignment="1">
      <alignment horizontal="left" vertical="top"/>
    </xf>
    <xf numFmtId="0" fontId="52" fillId="0" borderId="0" xfId="0" applyFont="1" applyAlignment="1">
      <alignment horizontal="left" vertical="top"/>
    </xf>
    <xf numFmtId="165" fontId="53" fillId="33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165" fontId="0" fillId="0" borderId="0" xfId="0" applyNumberForma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4" fillId="0" borderId="0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65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9" xfId="0" applyFill="1" applyBorder="1" applyAlignment="1" quotePrefix="1">
      <alignment vertical="top"/>
    </xf>
    <xf numFmtId="165" fontId="0" fillId="0" borderId="11" xfId="0" applyNumberFormat="1" applyFont="1" applyBorder="1" applyAlignment="1">
      <alignment/>
    </xf>
    <xf numFmtId="165" fontId="55" fillId="0" borderId="10" xfId="0" applyNumberFormat="1" applyFont="1" applyFill="1" applyBorder="1" applyAlignment="1">
      <alignment horizontal="left" vertical="top"/>
    </xf>
    <xf numFmtId="165" fontId="56" fillId="33" borderId="26" xfId="0" applyNumberFormat="1" applyFont="1" applyFill="1" applyBorder="1" applyAlignment="1">
      <alignment horizontal="left" vertical="top"/>
    </xf>
    <xf numFmtId="0" fontId="56" fillId="33" borderId="47" xfId="0" applyFont="1" applyFill="1" applyBorder="1" applyAlignment="1">
      <alignment horizontal="left" vertical="top"/>
    </xf>
    <xf numFmtId="0" fontId="56" fillId="33" borderId="48" xfId="0" applyFont="1" applyFill="1" applyBorder="1" applyAlignment="1">
      <alignment horizontal="left" vertical="top" wrapText="1"/>
    </xf>
    <xf numFmtId="165" fontId="56" fillId="33" borderId="44" xfId="0" applyNumberFormat="1" applyFont="1" applyFill="1" applyBorder="1" applyAlignment="1">
      <alignment horizontal="left" vertical="top"/>
    </xf>
    <xf numFmtId="0" fontId="56" fillId="33" borderId="35" xfId="0" applyFont="1" applyFill="1" applyBorder="1" applyAlignment="1">
      <alignment horizontal="left" vertical="top"/>
    </xf>
    <xf numFmtId="0" fontId="56" fillId="33" borderId="34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0" borderId="49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43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1" fillId="0" borderId="24" xfId="0" applyFont="1" applyBorder="1" applyAlignment="1">
      <alignment/>
    </xf>
    <xf numFmtId="0" fontId="0" fillId="0" borderId="25" xfId="0" applyFont="1" applyBorder="1" applyAlignment="1" quotePrefix="1">
      <alignment/>
    </xf>
    <xf numFmtId="165" fontId="0" fillId="0" borderId="10" xfId="0" applyNumberFormat="1" applyFont="1" applyBorder="1" applyAlignment="1">
      <alignment/>
    </xf>
    <xf numFmtId="165" fontId="31" fillId="0" borderId="46" xfId="0" applyNumberFormat="1" applyFont="1" applyFill="1" applyBorder="1" applyAlignment="1">
      <alignment/>
    </xf>
    <xf numFmtId="165" fontId="31" fillId="0" borderId="10" xfId="0" applyNumberFormat="1" applyFont="1" applyFill="1" applyBorder="1" applyAlignment="1">
      <alignment/>
    </xf>
    <xf numFmtId="165" fontId="31" fillId="0" borderId="10" xfId="0" applyNumberFormat="1" applyFont="1" applyBorder="1" applyAlignment="1">
      <alignment/>
    </xf>
    <xf numFmtId="0" fontId="31" fillId="0" borderId="26" xfId="0" applyFont="1" applyFill="1" applyBorder="1" applyAlignment="1">
      <alignment/>
    </xf>
    <xf numFmtId="0" fontId="31" fillId="0" borderId="44" xfId="0" applyFont="1" applyBorder="1" applyAlignment="1">
      <alignment/>
    </xf>
    <xf numFmtId="0" fontId="31" fillId="0" borderId="44" xfId="0" applyFont="1" applyFill="1" applyBorder="1" applyAlignment="1">
      <alignment/>
    </xf>
    <xf numFmtId="0" fontId="31" fillId="0" borderId="19" xfId="0" applyFont="1" applyFill="1" applyBorder="1" applyAlignment="1" quotePrefix="1">
      <alignment/>
    </xf>
    <xf numFmtId="0" fontId="0" fillId="33" borderId="33" xfId="0" applyFill="1" applyBorder="1" applyAlignment="1" quotePrefix="1">
      <alignment horizontal="left" vertical="top"/>
    </xf>
    <xf numFmtId="0" fontId="0" fillId="0" borderId="39" xfId="0" applyFill="1" applyBorder="1" applyAlignment="1">
      <alignment horizontal="left" vertical="top" wrapText="1"/>
    </xf>
    <xf numFmtId="0" fontId="0" fillId="33" borderId="34" xfId="0" applyFill="1" applyBorder="1" applyAlignment="1" quotePrefix="1">
      <alignment horizontal="left" vertical="top"/>
    </xf>
    <xf numFmtId="165" fontId="0" fillId="33" borderId="35" xfId="0" applyNumberFormat="1" applyFill="1" applyBorder="1" applyAlignment="1">
      <alignment horizontal="left" vertical="top"/>
    </xf>
    <xf numFmtId="0" fontId="0" fillId="33" borderId="35" xfId="0" applyFont="1" applyFill="1" applyBorder="1" applyAlignment="1">
      <alignment horizontal="left" vertical="top"/>
    </xf>
    <xf numFmtId="165" fontId="52" fillId="0" borderId="10" xfId="0" applyNumberFormat="1" applyFont="1" applyBorder="1" applyAlignment="1">
      <alignment/>
    </xf>
    <xf numFmtId="0" fontId="52" fillId="0" borderId="0" xfId="0" applyFont="1" applyAlignment="1">
      <alignment horizontal="left" vertical="top" wrapText="1"/>
    </xf>
    <xf numFmtId="0" fontId="0" fillId="0" borderId="19" xfId="0" applyFont="1" applyFill="1" applyBorder="1" applyAlignment="1" quotePrefix="1">
      <alignment vertical="top"/>
    </xf>
    <xf numFmtId="0" fontId="0" fillId="0" borderId="10" xfId="0" applyFont="1" applyBorder="1" applyAlignment="1">
      <alignment/>
    </xf>
    <xf numFmtId="165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165" fontId="55" fillId="33" borderId="0" xfId="0" applyNumberFormat="1" applyFont="1" applyFill="1" applyBorder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165" fontId="33" fillId="0" borderId="10" xfId="0" applyNumberFormat="1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4" xfId="0" applyFont="1" applyBorder="1" applyAlignment="1">
      <alignment/>
    </xf>
    <xf numFmtId="0" fontId="0" fillId="0" borderId="14" xfId="0" applyFill="1" applyBorder="1" applyAlignment="1">
      <alignment horizontal="left" vertical="top"/>
    </xf>
    <xf numFmtId="0" fontId="55" fillId="0" borderId="47" xfId="0" applyFont="1" applyFill="1" applyBorder="1" applyAlignment="1">
      <alignment horizontal="left" vertical="top"/>
    </xf>
    <xf numFmtId="164" fontId="0" fillId="0" borderId="50" xfId="0" applyNumberFormat="1" applyFill="1" applyBorder="1" applyAlignment="1">
      <alignment horizontal="left" vertical="top"/>
    </xf>
    <xf numFmtId="165" fontId="1" fillId="0" borderId="51" xfId="0" applyNumberFormat="1" applyFont="1" applyFill="1" applyBorder="1" applyAlignment="1">
      <alignment horizontal="left" vertical="top"/>
    </xf>
    <xf numFmtId="165" fontId="0" fillId="0" borderId="51" xfId="0" applyNumberFormat="1" applyFill="1" applyBorder="1" applyAlignment="1">
      <alignment horizontal="left" vertical="top"/>
    </xf>
    <xf numFmtId="0" fontId="0" fillId="0" borderId="51" xfId="0" applyFill="1" applyBorder="1" applyAlignment="1">
      <alignment horizontal="left" vertical="top"/>
    </xf>
    <xf numFmtId="0" fontId="1" fillId="0" borderId="52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164" fontId="0" fillId="0" borderId="29" xfId="0" applyNumberFormat="1" applyFill="1" applyBorder="1" applyAlignment="1">
      <alignment horizontal="left" vertical="top"/>
    </xf>
    <xf numFmtId="165" fontId="1" fillId="0" borderId="30" xfId="0" applyNumberFormat="1" applyFont="1" applyFill="1" applyBorder="1" applyAlignment="1">
      <alignment horizontal="left" vertical="top"/>
    </xf>
    <xf numFmtId="0" fontId="1" fillId="0" borderId="31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165" fontId="1" fillId="0" borderId="50" xfId="0" applyNumberFormat="1" applyFont="1" applyFill="1" applyBorder="1" applyAlignment="1">
      <alignment horizontal="left" vertical="top"/>
    </xf>
    <xf numFmtId="165" fontId="0" fillId="33" borderId="51" xfId="0" applyNumberFormat="1" applyFill="1" applyBorder="1" applyAlignment="1">
      <alignment horizontal="left" vertical="top"/>
    </xf>
    <xf numFmtId="0" fontId="1" fillId="0" borderId="51" xfId="0" applyFont="1" applyFill="1" applyBorder="1" applyAlignment="1">
      <alignment horizontal="left" vertical="top" wrapText="1"/>
    </xf>
    <xf numFmtId="0" fontId="0" fillId="0" borderId="52" xfId="0" applyFill="1" applyBorder="1" applyAlignment="1" quotePrefix="1">
      <alignment vertical="top"/>
    </xf>
    <xf numFmtId="165" fontId="0" fillId="0" borderId="18" xfId="0" applyNumberFormat="1" applyFill="1" applyBorder="1" applyAlignment="1">
      <alignment horizontal="left" vertical="top"/>
    </xf>
    <xf numFmtId="165" fontId="0" fillId="33" borderId="18" xfId="0" applyNumberFormat="1" applyFill="1" applyBorder="1" applyAlignment="1">
      <alignment horizontal="left" vertical="top"/>
    </xf>
    <xf numFmtId="165" fontId="1" fillId="0" borderId="18" xfId="0" applyNumberFormat="1" applyFont="1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0" fillId="0" borderId="19" xfId="0" applyFont="1" applyBorder="1" applyAlignment="1" quotePrefix="1">
      <alignment horizontal="left" vertical="top"/>
    </xf>
    <xf numFmtId="0" fontId="0" fillId="0" borderId="20" xfId="0" applyFill="1" applyBorder="1" applyAlignment="1">
      <alignment horizontal="left" vertical="top"/>
    </xf>
    <xf numFmtId="0" fontId="52" fillId="0" borderId="14" xfId="0" applyFont="1" applyFill="1" applyBorder="1" applyAlignment="1">
      <alignment horizontal="left" vertical="top"/>
    </xf>
    <xf numFmtId="165" fontId="1" fillId="0" borderId="40" xfId="0" applyNumberFormat="1" applyFont="1" applyFill="1" applyBorder="1" applyAlignment="1">
      <alignment horizontal="left" vertical="top"/>
    </xf>
    <xf numFmtId="165" fontId="0" fillId="0" borderId="20" xfId="0" applyNumberFormat="1" applyFill="1" applyBorder="1" applyAlignment="1">
      <alignment horizontal="left" vertical="top"/>
    </xf>
    <xf numFmtId="165" fontId="0" fillId="0" borderId="40" xfId="0" applyNumberFormat="1" applyFill="1" applyBorder="1" applyAlignment="1">
      <alignment horizontal="left" vertical="top"/>
    </xf>
    <xf numFmtId="165" fontId="0" fillId="0" borderId="41" xfId="0" applyNumberFormat="1" applyFill="1" applyBorder="1" applyAlignment="1">
      <alignment horizontal="left" vertical="top"/>
    </xf>
    <xf numFmtId="0" fontId="0" fillId="0" borderId="53" xfId="0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164" fontId="0" fillId="33" borderId="45" xfId="0" applyNumberFormat="1" applyFont="1" applyFill="1" applyBorder="1" applyAlignment="1">
      <alignment horizontal="left" vertical="top"/>
    </xf>
    <xf numFmtId="165" fontId="0" fillId="33" borderId="46" xfId="0" applyNumberFormat="1" applyFont="1" applyFill="1" applyBorder="1" applyAlignment="1">
      <alignment horizontal="left" vertical="top"/>
    </xf>
    <xf numFmtId="164" fontId="0" fillId="33" borderId="18" xfId="0" applyNumberFormat="1" applyFont="1" applyFill="1" applyBorder="1" applyAlignment="1">
      <alignment horizontal="left" vertical="top"/>
    </xf>
    <xf numFmtId="165" fontId="0" fillId="33" borderId="10" xfId="0" applyNumberFormat="1" applyFont="1" applyFill="1" applyBorder="1" applyAlignment="1">
      <alignment horizontal="left" vertical="top"/>
    </xf>
    <xf numFmtId="165" fontId="0" fillId="0" borderId="46" xfId="0" applyNumberFormat="1" applyFont="1" applyBorder="1" applyAlignment="1">
      <alignment/>
    </xf>
    <xf numFmtId="0" fontId="0" fillId="33" borderId="26" xfId="0" applyFont="1" applyFill="1" applyBorder="1" applyAlignment="1">
      <alignment horizontal="left" vertical="top" wrapText="1"/>
    </xf>
    <xf numFmtId="165" fontId="49" fillId="0" borderId="10" xfId="0" applyNumberFormat="1" applyFont="1" applyBorder="1" applyAlignment="1">
      <alignment/>
    </xf>
    <xf numFmtId="0" fontId="33" fillId="0" borderId="19" xfId="0" applyFont="1" applyFill="1" applyBorder="1" applyAlignment="1" quotePrefix="1">
      <alignment/>
    </xf>
    <xf numFmtId="165" fontId="57" fillId="0" borderId="10" xfId="0" applyNumberFormat="1" applyFont="1" applyBorder="1" applyAlignment="1">
      <alignment/>
    </xf>
    <xf numFmtId="0" fontId="57" fillId="0" borderId="44" xfId="0" applyFont="1" applyBorder="1" applyAlignment="1">
      <alignment/>
    </xf>
    <xf numFmtId="0" fontId="57" fillId="0" borderId="19" xfId="0" applyFont="1" applyFill="1" applyBorder="1" applyAlignment="1" quotePrefix="1">
      <alignment/>
    </xf>
    <xf numFmtId="0" fontId="0" fillId="0" borderId="19" xfId="0" applyFont="1" applyFill="1" applyBorder="1" applyAlignment="1" quotePrefix="1">
      <alignment vertical="top"/>
    </xf>
    <xf numFmtId="0" fontId="0" fillId="0" borderId="10" xfId="0" applyFont="1" applyBorder="1" applyAlignment="1">
      <alignment/>
    </xf>
    <xf numFmtId="0" fontId="0" fillId="0" borderId="48" xfId="0" applyFont="1" applyFill="1" applyBorder="1" applyAlignment="1">
      <alignment horizontal="left" vertical="top" wrapText="1"/>
    </xf>
    <xf numFmtId="0" fontId="52" fillId="0" borderId="0" xfId="0" applyFont="1" applyAlignment="1">
      <alignment/>
    </xf>
    <xf numFmtId="164" fontId="2" fillId="0" borderId="20" xfId="0" applyNumberFormat="1" applyFont="1" applyFill="1" applyBorder="1" applyAlignment="1">
      <alignment horizontal="left" vertical="top"/>
    </xf>
    <xf numFmtId="164" fontId="2" fillId="0" borderId="14" xfId="0" applyNumberFormat="1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54" xfId="0" applyFill="1" applyBorder="1" applyAlignment="1">
      <alignment horizontal="left" vertical="top"/>
    </xf>
    <xf numFmtId="0" fontId="0" fillId="0" borderId="47" xfId="0" applyFill="1" applyBorder="1" applyAlignment="1">
      <alignment horizontal="left" vertical="top"/>
    </xf>
    <xf numFmtId="0" fontId="0" fillId="0" borderId="48" xfId="0" applyFill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cheer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tabSelected="1" workbookViewId="0" topLeftCell="A22">
      <selection activeCell="C29" sqref="C29"/>
    </sheetView>
  </sheetViews>
  <sheetFormatPr defaultColWidth="9.140625" defaultRowHeight="12.75"/>
  <cols>
    <col min="1" max="1" width="15.140625" style="1" customWidth="1"/>
    <col min="2" max="3" width="10.140625" style="2" customWidth="1"/>
    <col min="4" max="4" width="9.8515625" style="2" bestFit="1" customWidth="1"/>
    <col min="5" max="5" width="51.421875" style="3" customWidth="1"/>
    <col min="6" max="6" width="3.7109375" style="3" customWidth="1"/>
    <col min="7" max="7" width="10.8515625" style="2" bestFit="1" customWidth="1"/>
    <col min="8" max="8" width="10.8515625" style="2" customWidth="1"/>
    <col min="9" max="9" width="53.28125" style="3" customWidth="1"/>
    <col min="10" max="14" width="9.140625" style="4" customWidth="1"/>
    <col min="15" max="15" width="9.7109375" style="4" bestFit="1" customWidth="1"/>
    <col min="16" max="16" width="57.00390625" style="4" customWidth="1"/>
    <col min="17" max="16384" width="9.140625" style="4" customWidth="1"/>
  </cols>
  <sheetData>
    <row r="1" spans="1:10" ht="16.5">
      <c r="A1" s="16" t="s">
        <v>84</v>
      </c>
      <c r="B1" s="17"/>
      <c r="C1" s="17"/>
      <c r="D1" s="15"/>
      <c r="E1" s="118"/>
      <c r="F1" s="18"/>
      <c r="G1" s="15"/>
      <c r="H1" s="15"/>
      <c r="I1" s="18"/>
      <c r="J1" s="19"/>
    </row>
    <row r="2" spans="1:10" ht="24">
      <c r="A2" s="20" t="s">
        <v>3</v>
      </c>
      <c r="B2" s="13" t="s">
        <v>4</v>
      </c>
      <c r="C2" s="13" t="s">
        <v>48</v>
      </c>
      <c r="D2" s="13" t="s">
        <v>49</v>
      </c>
      <c r="E2" s="6" t="s">
        <v>0</v>
      </c>
      <c r="F2" s="10"/>
      <c r="G2" s="9" t="s">
        <v>5</v>
      </c>
      <c r="H2" s="5" t="s">
        <v>5</v>
      </c>
      <c r="I2" s="6" t="s">
        <v>1</v>
      </c>
      <c r="J2" s="21" t="s">
        <v>2</v>
      </c>
    </row>
    <row r="3" spans="1:13" ht="12.75" customHeight="1">
      <c r="A3" s="20"/>
      <c r="B3" s="13"/>
      <c r="C3" s="13"/>
      <c r="D3" s="5"/>
      <c r="E3" s="6"/>
      <c r="F3" s="11"/>
      <c r="G3" s="9" t="s">
        <v>6</v>
      </c>
      <c r="H3" s="5" t="s">
        <v>7</v>
      </c>
      <c r="I3" s="6"/>
      <c r="J3" s="21"/>
      <c r="M3" s="36"/>
    </row>
    <row r="4" spans="1:15" ht="12.75" customHeight="1">
      <c r="A4" s="205">
        <v>43913</v>
      </c>
      <c r="B4" s="206">
        <v>4332.74</v>
      </c>
      <c r="C4" s="65"/>
      <c r="D4" s="65"/>
      <c r="E4" s="66" t="s">
        <v>15</v>
      </c>
      <c r="F4" s="67"/>
      <c r="G4" s="63"/>
      <c r="H4" s="61"/>
      <c r="I4" s="115"/>
      <c r="J4" s="64"/>
      <c r="M4" s="47"/>
      <c r="O4" s="2"/>
    </row>
    <row r="5" spans="1:15" ht="12.75" customHeight="1">
      <c r="A5" s="207">
        <v>43921</v>
      </c>
      <c r="B5" s="208">
        <v>1511.58</v>
      </c>
      <c r="C5" s="65"/>
      <c r="D5" s="65"/>
      <c r="E5" s="66" t="s">
        <v>16</v>
      </c>
      <c r="F5" s="67"/>
      <c r="G5" s="63"/>
      <c r="H5" s="130"/>
      <c r="I5" s="115"/>
      <c r="J5" s="64"/>
      <c r="M5" s="47"/>
      <c r="O5" s="2"/>
    </row>
    <row r="6" spans="1:15" ht="12.75" customHeight="1">
      <c r="A6" s="207">
        <v>43923</v>
      </c>
      <c r="B6" s="122"/>
      <c r="C6" s="65"/>
      <c r="D6" s="65">
        <v>346</v>
      </c>
      <c r="E6" s="66" t="s">
        <v>87</v>
      </c>
      <c r="F6" s="67"/>
      <c r="G6" s="63"/>
      <c r="H6" s="130"/>
      <c r="I6" s="115"/>
      <c r="J6" s="64"/>
      <c r="M6" s="47"/>
      <c r="O6" s="2"/>
    </row>
    <row r="7" spans="1:15" ht="12.75" customHeight="1">
      <c r="A7" s="70">
        <v>43935</v>
      </c>
      <c r="B7" s="69"/>
      <c r="C7" s="150">
        <v>3009</v>
      </c>
      <c r="D7" s="204"/>
      <c r="E7" s="71" t="s">
        <v>45</v>
      </c>
      <c r="F7" s="67"/>
      <c r="G7" s="63"/>
      <c r="H7" s="130"/>
      <c r="I7" s="115"/>
      <c r="J7" s="64"/>
      <c r="M7" s="2"/>
      <c r="O7" s="124"/>
    </row>
    <row r="8" spans="1:15" ht="12.75" customHeight="1">
      <c r="A8" s="70">
        <v>43935</v>
      </c>
      <c r="B8" s="69"/>
      <c r="C8" s="46"/>
      <c r="D8" s="150">
        <v>1219</v>
      </c>
      <c r="E8" s="71" t="s">
        <v>61</v>
      </c>
      <c r="F8" s="67"/>
      <c r="G8" s="63"/>
      <c r="H8" s="130"/>
      <c r="I8" s="115"/>
      <c r="J8" s="64"/>
      <c r="M8" s="2"/>
      <c r="O8" s="124"/>
    </row>
    <row r="9" spans="1:15" ht="12.75" customHeight="1">
      <c r="A9" s="70">
        <v>43951</v>
      </c>
      <c r="B9" s="69"/>
      <c r="C9" s="163"/>
      <c r="D9" s="150">
        <v>0.25</v>
      </c>
      <c r="E9" s="131" t="s">
        <v>46</v>
      </c>
      <c r="F9" s="67"/>
      <c r="G9" s="130"/>
      <c r="H9" s="130"/>
      <c r="I9" s="115"/>
      <c r="J9" s="64"/>
      <c r="M9" s="2"/>
      <c r="O9" s="124"/>
    </row>
    <row r="10" spans="1:15" ht="12.75" customHeight="1">
      <c r="A10" s="70">
        <v>43980</v>
      </c>
      <c r="B10" s="69"/>
      <c r="C10" s="163"/>
      <c r="D10" s="150">
        <v>0.24</v>
      </c>
      <c r="E10" s="131" t="s">
        <v>46</v>
      </c>
      <c r="F10" s="67"/>
      <c r="G10" s="130"/>
      <c r="H10" s="209"/>
      <c r="I10" s="210"/>
      <c r="J10" s="64"/>
      <c r="M10" s="2"/>
      <c r="O10" s="124"/>
    </row>
    <row r="11" spans="1:15" ht="12.75" customHeight="1">
      <c r="A11" s="70">
        <v>44005</v>
      </c>
      <c r="B11" s="65"/>
      <c r="C11" s="65"/>
      <c r="D11" s="150"/>
      <c r="E11" s="72"/>
      <c r="F11" s="67"/>
      <c r="G11" s="150"/>
      <c r="H11" s="151">
        <v>69.2</v>
      </c>
      <c r="I11" s="154" t="s">
        <v>118</v>
      </c>
      <c r="J11" s="157" t="s">
        <v>79</v>
      </c>
      <c r="M11" s="2"/>
      <c r="O11" s="2"/>
    </row>
    <row r="12" spans="1:15" ht="12.75" customHeight="1">
      <c r="A12" s="70">
        <v>44005</v>
      </c>
      <c r="B12" s="65"/>
      <c r="C12" s="65"/>
      <c r="D12" s="150"/>
      <c r="E12" s="72"/>
      <c r="F12" s="67"/>
      <c r="G12" s="150"/>
      <c r="H12" s="152">
        <v>29.96</v>
      </c>
      <c r="I12" s="155" t="s">
        <v>80</v>
      </c>
      <c r="J12" s="157" t="s">
        <v>81</v>
      </c>
      <c r="M12" s="2"/>
      <c r="O12" s="2"/>
    </row>
    <row r="13" spans="1:15" ht="12.75" customHeight="1">
      <c r="A13" s="70">
        <v>44005</v>
      </c>
      <c r="B13" s="65"/>
      <c r="C13" s="65"/>
      <c r="D13" s="150"/>
      <c r="E13" s="72"/>
      <c r="F13" s="67"/>
      <c r="G13" s="150"/>
      <c r="H13" s="152">
        <v>0</v>
      </c>
      <c r="I13" s="155" t="s">
        <v>117</v>
      </c>
      <c r="J13" s="157" t="s">
        <v>111</v>
      </c>
      <c r="M13" s="2"/>
      <c r="O13" s="2"/>
    </row>
    <row r="14" spans="1:15" ht="12.75" customHeight="1">
      <c r="A14" s="70">
        <v>44005</v>
      </c>
      <c r="B14" s="65"/>
      <c r="C14" s="65"/>
      <c r="D14" s="150"/>
      <c r="E14" s="66"/>
      <c r="F14" s="67"/>
      <c r="G14" s="130"/>
      <c r="H14" s="172">
        <v>3581.04</v>
      </c>
      <c r="I14" s="173" t="s">
        <v>82</v>
      </c>
      <c r="J14" s="212" t="s">
        <v>83</v>
      </c>
      <c r="K14" s="123"/>
      <c r="M14" s="2"/>
      <c r="O14" s="2"/>
    </row>
    <row r="15" spans="1:15" ht="12.75" customHeight="1">
      <c r="A15" s="70">
        <v>44012</v>
      </c>
      <c r="B15" s="65"/>
      <c r="C15" s="65"/>
      <c r="D15" s="150">
        <v>0.01</v>
      </c>
      <c r="E15" s="131" t="s">
        <v>46</v>
      </c>
      <c r="F15" s="67"/>
      <c r="G15" s="130"/>
      <c r="H15" s="172"/>
      <c r="I15" s="173"/>
      <c r="J15" s="212"/>
      <c r="K15" s="123"/>
      <c r="M15" s="2"/>
      <c r="O15" s="2"/>
    </row>
    <row r="16" spans="1:15" ht="12.75" customHeight="1">
      <c r="A16" s="70">
        <v>44013</v>
      </c>
      <c r="B16" s="65"/>
      <c r="C16" s="65"/>
      <c r="D16" s="150">
        <v>25</v>
      </c>
      <c r="E16" s="71" t="s">
        <v>108</v>
      </c>
      <c r="F16" s="67"/>
      <c r="G16" s="152"/>
      <c r="H16" s="172"/>
      <c r="I16" s="4"/>
      <c r="J16" s="212"/>
      <c r="M16" s="2"/>
      <c r="O16" s="2"/>
    </row>
    <row r="17" spans="1:15" ht="12.75" customHeight="1">
      <c r="A17" s="70">
        <v>44040</v>
      </c>
      <c r="B17" s="65"/>
      <c r="C17" s="65"/>
      <c r="D17" s="150"/>
      <c r="E17" s="66"/>
      <c r="F17" s="67"/>
      <c r="G17" s="130"/>
      <c r="H17" s="172">
        <v>169.65</v>
      </c>
      <c r="I17" s="174" t="s">
        <v>89</v>
      </c>
      <c r="J17" s="212" t="s">
        <v>88</v>
      </c>
      <c r="M17" s="2"/>
      <c r="O17" s="2"/>
    </row>
    <row r="18" spans="1:15" ht="12.75" customHeight="1">
      <c r="A18" s="70">
        <v>44040</v>
      </c>
      <c r="B18" s="65"/>
      <c r="C18" s="65"/>
      <c r="D18" s="150"/>
      <c r="E18" s="131"/>
      <c r="F18" s="67"/>
      <c r="G18" s="150">
        <v>348.25</v>
      </c>
      <c r="H18" s="152"/>
      <c r="I18" s="156" t="s">
        <v>116</v>
      </c>
      <c r="J18" s="212" t="s">
        <v>90</v>
      </c>
      <c r="M18" s="2"/>
      <c r="O18" s="2"/>
    </row>
    <row r="19" spans="1:15" ht="12.75" customHeight="1">
      <c r="A19" s="70">
        <v>44040</v>
      </c>
      <c r="B19" s="65"/>
      <c r="C19" s="65"/>
      <c r="D19" s="150"/>
      <c r="E19" s="131"/>
      <c r="F19" s="67"/>
      <c r="G19" s="150"/>
      <c r="H19" s="152">
        <v>5.99</v>
      </c>
      <c r="I19" s="156" t="s">
        <v>80</v>
      </c>
      <c r="J19" s="157" t="s">
        <v>91</v>
      </c>
      <c r="M19" s="2"/>
      <c r="O19" s="2"/>
    </row>
    <row r="20" spans="1:15" ht="12.75" customHeight="1">
      <c r="A20" s="70">
        <v>44040</v>
      </c>
      <c r="B20" s="65"/>
      <c r="C20" s="65"/>
      <c r="D20" s="150"/>
      <c r="E20" s="66"/>
      <c r="F20" s="67"/>
      <c r="G20" s="150"/>
      <c r="H20" s="153">
        <v>1.15</v>
      </c>
      <c r="I20" s="155" t="s">
        <v>93</v>
      </c>
      <c r="J20" s="157" t="s">
        <v>92</v>
      </c>
      <c r="M20" s="2"/>
      <c r="O20" s="2"/>
    </row>
    <row r="21" spans="1:15" ht="12.75" customHeight="1">
      <c r="A21" s="70">
        <v>44040</v>
      </c>
      <c r="B21" s="65"/>
      <c r="C21" s="65"/>
      <c r="D21" s="150"/>
      <c r="E21" s="131"/>
      <c r="F21" s="67"/>
      <c r="G21" s="150"/>
      <c r="H21" s="153">
        <v>180</v>
      </c>
      <c r="I21" s="173" t="s">
        <v>112</v>
      </c>
      <c r="J21" s="157" t="s">
        <v>94</v>
      </c>
      <c r="M21" s="2"/>
      <c r="O21" s="2"/>
    </row>
    <row r="22" spans="1:15" ht="12.75" customHeight="1">
      <c r="A22" s="70">
        <v>44040</v>
      </c>
      <c r="B22" s="65"/>
      <c r="C22" s="65"/>
      <c r="D22" s="130"/>
      <c r="E22" s="131"/>
      <c r="F22" s="67"/>
      <c r="G22" s="150"/>
      <c r="H22" s="153">
        <v>17</v>
      </c>
      <c r="I22" s="173" t="s">
        <v>96</v>
      </c>
      <c r="J22" s="157" t="s">
        <v>95</v>
      </c>
      <c r="M22" s="2"/>
      <c r="O22" s="2"/>
    </row>
    <row r="23" spans="1:15" ht="12.75" customHeight="1">
      <c r="A23" s="70">
        <v>44043</v>
      </c>
      <c r="B23" s="65"/>
      <c r="C23" s="65"/>
      <c r="D23" s="150">
        <v>0.01</v>
      </c>
      <c r="E23" s="131" t="s">
        <v>46</v>
      </c>
      <c r="F23" s="67"/>
      <c r="G23" s="150"/>
      <c r="H23" s="153"/>
      <c r="I23" s="156"/>
      <c r="J23" s="157"/>
      <c r="M23" s="2"/>
      <c r="O23" s="2"/>
    </row>
    <row r="24" spans="1:15" ht="12.75" customHeight="1">
      <c r="A24" s="70">
        <v>44071</v>
      </c>
      <c r="B24" s="65"/>
      <c r="C24" s="65"/>
      <c r="D24" s="150">
        <v>0.01</v>
      </c>
      <c r="E24" s="131" t="s">
        <v>46</v>
      </c>
      <c r="F24" s="67"/>
      <c r="G24" s="150"/>
      <c r="H24" s="153"/>
      <c r="I24" s="156"/>
      <c r="J24" s="157"/>
      <c r="M24" s="2"/>
      <c r="O24" s="2"/>
    </row>
    <row r="25" spans="1:15" ht="12.75" customHeight="1">
      <c r="A25" s="70">
        <v>44046</v>
      </c>
      <c r="B25" s="65"/>
      <c r="C25" s="65"/>
      <c r="D25" s="150">
        <v>25</v>
      </c>
      <c r="E25" s="71" t="s">
        <v>109</v>
      </c>
      <c r="F25" s="67"/>
      <c r="G25" s="150"/>
      <c r="H25" s="153"/>
      <c r="I25" s="156"/>
      <c r="J25" s="157"/>
      <c r="M25" s="2"/>
      <c r="O25" s="2"/>
    </row>
    <row r="26" spans="1:15" ht="12.75" customHeight="1">
      <c r="A26" s="70">
        <v>44082</v>
      </c>
      <c r="B26" s="65"/>
      <c r="C26" s="65"/>
      <c r="D26" s="130"/>
      <c r="E26" s="66"/>
      <c r="F26" s="67"/>
      <c r="G26" s="211">
        <v>112.81</v>
      </c>
      <c r="H26" s="211"/>
      <c r="I26" s="156" t="s">
        <v>115</v>
      </c>
      <c r="J26" s="157" t="s">
        <v>99</v>
      </c>
      <c r="M26" s="2"/>
      <c r="O26" s="2"/>
    </row>
    <row r="27" spans="1:15" ht="12.75" customHeight="1">
      <c r="A27" s="70">
        <v>44082</v>
      </c>
      <c r="B27" s="65"/>
      <c r="C27" s="65"/>
      <c r="D27" s="65"/>
      <c r="E27" s="131"/>
      <c r="F27" s="67"/>
      <c r="G27" s="150"/>
      <c r="H27" s="153">
        <v>11.98</v>
      </c>
      <c r="I27" s="155" t="s">
        <v>98</v>
      </c>
      <c r="J27" s="157" t="s">
        <v>100</v>
      </c>
      <c r="M27" s="2"/>
      <c r="O27" s="2"/>
    </row>
    <row r="28" spans="1:15" ht="12.75" customHeight="1">
      <c r="A28" s="70">
        <v>44082</v>
      </c>
      <c r="B28" s="65"/>
      <c r="C28" s="65"/>
      <c r="D28" s="65"/>
      <c r="E28" s="66"/>
      <c r="F28" s="67"/>
      <c r="G28" s="150"/>
      <c r="H28" s="153">
        <v>366</v>
      </c>
      <c r="I28" s="155" t="s">
        <v>97</v>
      </c>
      <c r="J28" s="157" t="s">
        <v>101</v>
      </c>
      <c r="M28" s="2"/>
      <c r="O28" s="2"/>
    </row>
    <row r="29" spans="1:15" ht="12.75" customHeight="1">
      <c r="A29" s="70">
        <v>44082</v>
      </c>
      <c r="B29" s="65"/>
      <c r="C29" s="65"/>
      <c r="D29" s="65"/>
      <c r="E29" s="66"/>
      <c r="F29" s="67"/>
      <c r="G29" s="150"/>
      <c r="H29" s="153">
        <v>17</v>
      </c>
      <c r="I29" s="155" t="s">
        <v>104</v>
      </c>
      <c r="J29" s="157" t="s">
        <v>102</v>
      </c>
      <c r="M29" s="2"/>
      <c r="O29" s="2"/>
    </row>
    <row r="30" spans="1:15" ht="12.75" customHeight="1">
      <c r="A30" s="70">
        <v>44082</v>
      </c>
      <c r="B30" s="65"/>
      <c r="C30" s="65"/>
      <c r="D30" s="130"/>
      <c r="E30" s="131"/>
      <c r="F30" s="67"/>
      <c r="G30" s="150"/>
      <c r="H30" s="153">
        <v>218.96</v>
      </c>
      <c r="I30" s="155" t="s">
        <v>105</v>
      </c>
      <c r="J30" s="157" t="s">
        <v>103</v>
      </c>
      <c r="M30" s="46"/>
      <c r="O30" s="2"/>
    </row>
    <row r="31" spans="1:15" ht="12.75" customHeight="1">
      <c r="A31" s="70">
        <v>44082</v>
      </c>
      <c r="B31" s="65"/>
      <c r="C31" s="65"/>
      <c r="D31" s="132"/>
      <c r="E31" s="131"/>
      <c r="F31" s="67"/>
      <c r="G31" s="150"/>
      <c r="H31" s="213">
        <v>169.65</v>
      </c>
      <c r="I31" s="214" t="s">
        <v>107</v>
      </c>
      <c r="J31" s="215" t="s">
        <v>106</v>
      </c>
      <c r="M31" s="2"/>
      <c r="O31" s="49"/>
    </row>
    <row r="32" spans="1:15" ht="12.75" customHeight="1">
      <c r="A32" s="70">
        <v>44095</v>
      </c>
      <c r="B32" s="65"/>
      <c r="C32" s="65"/>
      <c r="D32" s="150">
        <v>25</v>
      </c>
      <c r="E32" s="71" t="s">
        <v>110</v>
      </c>
      <c r="F32" s="67"/>
      <c r="G32" s="150"/>
      <c r="H32" s="153"/>
      <c r="I32" s="155"/>
      <c r="J32" s="157"/>
      <c r="M32" s="2"/>
      <c r="O32" s="49"/>
    </row>
    <row r="33" spans="1:15" ht="12.75" customHeight="1">
      <c r="A33" s="70">
        <v>44104</v>
      </c>
      <c r="B33" s="65"/>
      <c r="C33" s="65"/>
      <c r="D33" s="150">
        <v>0.01</v>
      </c>
      <c r="E33" s="131" t="s">
        <v>46</v>
      </c>
      <c r="F33" s="67"/>
      <c r="G33" s="150"/>
      <c r="H33" s="153"/>
      <c r="I33" s="155"/>
      <c r="J33" s="157"/>
      <c r="M33" s="2"/>
      <c r="O33" s="49"/>
    </row>
    <row r="34" spans="1:15" ht="12.75" customHeight="1">
      <c r="A34" s="70">
        <v>44119</v>
      </c>
      <c r="B34" s="65"/>
      <c r="C34" s="65"/>
      <c r="D34" s="150">
        <v>25</v>
      </c>
      <c r="E34" s="71" t="s">
        <v>113</v>
      </c>
      <c r="F34" s="67"/>
      <c r="G34" s="150"/>
      <c r="H34" s="153"/>
      <c r="I34" s="155"/>
      <c r="J34" s="157"/>
      <c r="M34" s="2"/>
      <c r="O34" s="49"/>
    </row>
    <row r="35" spans="1:15" ht="12.75" customHeight="1">
      <c r="A35" s="70">
        <v>44134</v>
      </c>
      <c r="B35" s="65"/>
      <c r="C35" s="65"/>
      <c r="D35" s="150">
        <v>0.01</v>
      </c>
      <c r="E35" s="131" t="s">
        <v>46</v>
      </c>
      <c r="F35" s="67"/>
      <c r="G35" s="150"/>
      <c r="H35" s="130"/>
      <c r="I35" s="155"/>
      <c r="J35" s="133"/>
      <c r="L35" s="47"/>
      <c r="M35" s="36"/>
      <c r="O35" s="2"/>
    </row>
    <row r="36" spans="1:15" ht="12.75" customHeight="1">
      <c r="A36" s="70">
        <v>44145</v>
      </c>
      <c r="B36" s="65"/>
      <c r="C36" s="65"/>
      <c r="D36" s="65"/>
      <c r="E36" s="66"/>
      <c r="F36" s="67"/>
      <c r="G36" s="130">
        <v>186.2</v>
      </c>
      <c r="H36" s="130"/>
      <c r="I36" s="155" t="s">
        <v>114</v>
      </c>
      <c r="J36" s="133" t="s">
        <v>119</v>
      </c>
      <c r="L36" s="47"/>
      <c r="M36" s="46"/>
      <c r="O36" s="2"/>
    </row>
    <row r="37" spans="1:15" ht="12.75" customHeight="1">
      <c r="A37" s="70">
        <v>44145</v>
      </c>
      <c r="B37" s="65"/>
      <c r="C37" s="65"/>
      <c r="D37" s="65"/>
      <c r="E37" s="66"/>
      <c r="F37" s="67"/>
      <c r="G37" s="130"/>
      <c r="H37" s="130">
        <v>22.25</v>
      </c>
      <c r="I37" s="155" t="s">
        <v>128</v>
      </c>
      <c r="J37" s="133" t="s">
        <v>120</v>
      </c>
      <c r="L37" s="47"/>
      <c r="M37" s="46"/>
      <c r="O37" s="2"/>
    </row>
    <row r="38" spans="1:15" ht="12.75" customHeight="1">
      <c r="A38" s="70">
        <v>44145</v>
      </c>
      <c r="B38" s="117"/>
      <c r="C38" s="117"/>
      <c r="D38" s="132"/>
      <c r="E38" s="131"/>
      <c r="F38" s="67"/>
      <c r="G38" s="153"/>
      <c r="H38" s="130">
        <v>71.94</v>
      </c>
      <c r="I38" s="155" t="s">
        <v>121</v>
      </c>
      <c r="J38" s="133" t="s">
        <v>122</v>
      </c>
      <c r="L38" s="47"/>
      <c r="M38" s="46"/>
      <c r="O38" s="2"/>
    </row>
    <row r="39" spans="1:15" ht="12.75" customHeight="1">
      <c r="A39" s="70">
        <v>44151</v>
      </c>
      <c r="B39" s="65"/>
      <c r="C39" s="65"/>
      <c r="D39" s="150">
        <v>25</v>
      </c>
      <c r="E39" s="71" t="s">
        <v>123</v>
      </c>
      <c r="F39" s="67"/>
      <c r="G39" s="150"/>
      <c r="H39" s="130"/>
      <c r="I39" s="155"/>
      <c r="J39" s="133"/>
      <c r="M39" s="2"/>
      <c r="O39" s="2"/>
    </row>
    <row r="40" spans="1:13" ht="12.75" customHeight="1">
      <c r="A40" s="70">
        <v>44165</v>
      </c>
      <c r="B40" s="65"/>
      <c r="C40" s="65"/>
      <c r="D40" s="150">
        <v>0.01</v>
      </c>
      <c r="E40" s="131" t="s">
        <v>46</v>
      </c>
      <c r="F40" s="67"/>
      <c r="G40" s="150"/>
      <c r="H40" s="130"/>
      <c r="I40" s="155"/>
      <c r="J40" s="133"/>
      <c r="M40" s="2"/>
    </row>
    <row r="41" spans="1:13" ht="12.75" customHeight="1">
      <c r="A41" s="70">
        <v>44195</v>
      </c>
      <c r="B41" s="65"/>
      <c r="C41" s="65"/>
      <c r="D41" s="150">
        <v>25</v>
      </c>
      <c r="E41" s="71" t="s">
        <v>127</v>
      </c>
      <c r="F41" s="67"/>
      <c r="G41" s="150"/>
      <c r="H41" s="130"/>
      <c r="I41" s="155"/>
      <c r="J41" s="133"/>
      <c r="M41" s="2"/>
    </row>
    <row r="42" spans="1:13" ht="12.75" customHeight="1">
      <c r="A42" s="70">
        <v>44196</v>
      </c>
      <c r="B42" s="65"/>
      <c r="C42" s="65"/>
      <c r="D42" s="150">
        <v>0.01</v>
      </c>
      <c r="E42" s="131" t="s">
        <v>46</v>
      </c>
      <c r="F42" s="67"/>
      <c r="G42" s="150"/>
      <c r="H42" s="130"/>
      <c r="I42" s="155"/>
      <c r="J42" s="133"/>
      <c r="M42" s="2"/>
    </row>
    <row r="43" spans="1:13" ht="12.75" customHeight="1">
      <c r="A43" s="70">
        <v>44200</v>
      </c>
      <c r="B43" s="65"/>
      <c r="C43" s="65"/>
      <c r="D43" s="130"/>
      <c r="E43" s="131"/>
      <c r="F43" s="67"/>
      <c r="G43" s="130"/>
      <c r="H43" s="130">
        <v>0</v>
      </c>
      <c r="I43" s="155" t="s">
        <v>124</v>
      </c>
      <c r="J43" s="216" t="s">
        <v>125</v>
      </c>
      <c r="M43" s="2"/>
    </row>
    <row r="44" spans="1:13" ht="12.75" customHeight="1">
      <c r="A44" s="70">
        <v>44204</v>
      </c>
      <c r="B44" s="65"/>
      <c r="C44" s="65"/>
      <c r="D44" s="130">
        <v>14825</v>
      </c>
      <c r="E44" s="217" t="s">
        <v>126</v>
      </c>
      <c r="F44" s="67"/>
      <c r="G44" s="130"/>
      <c r="H44" s="130"/>
      <c r="I44" s="155"/>
      <c r="J44" s="133"/>
      <c r="M44" s="46"/>
    </row>
    <row r="45" spans="1:16" ht="12.75" customHeight="1">
      <c r="A45" s="68">
        <v>44208</v>
      </c>
      <c r="B45" s="65"/>
      <c r="C45" s="65"/>
      <c r="D45" s="132"/>
      <c r="E45" s="131"/>
      <c r="F45" s="67"/>
      <c r="G45" s="130"/>
      <c r="H45" s="130">
        <v>63.72</v>
      </c>
      <c r="I45" s="155" t="s">
        <v>129</v>
      </c>
      <c r="J45" s="216" t="s">
        <v>131</v>
      </c>
      <c r="M45" s="36"/>
      <c r="O45" s="127"/>
      <c r="P45" s="125"/>
    </row>
    <row r="46" spans="1:13" ht="12.75" customHeight="1">
      <c r="A46" s="68">
        <v>44208</v>
      </c>
      <c r="B46" s="65"/>
      <c r="C46" s="65"/>
      <c r="D46" s="132"/>
      <c r="E46" s="131"/>
      <c r="F46" s="67"/>
      <c r="G46" s="130">
        <v>156.8</v>
      </c>
      <c r="H46" s="130"/>
      <c r="I46" s="155" t="s">
        <v>130</v>
      </c>
      <c r="J46" s="216" t="s">
        <v>132</v>
      </c>
      <c r="K46" s="47"/>
      <c r="M46" s="36"/>
    </row>
    <row r="47" spans="1:10" ht="12.75" customHeight="1">
      <c r="A47" s="70">
        <v>44211</v>
      </c>
      <c r="B47" s="65"/>
      <c r="C47" s="65"/>
      <c r="D47" s="150">
        <v>25</v>
      </c>
      <c r="E47" s="71" t="s">
        <v>135</v>
      </c>
      <c r="F47" s="67"/>
      <c r="G47" s="130"/>
      <c r="H47" s="130"/>
      <c r="I47" s="155"/>
      <c r="J47" s="133"/>
    </row>
    <row r="48" spans="1:10" ht="12.75" customHeight="1">
      <c r="A48" s="68">
        <v>44219</v>
      </c>
      <c r="B48" s="65"/>
      <c r="C48" s="65"/>
      <c r="D48" s="117"/>
      <c r="E48" s="66"/>
      <c r="F48" s="67"/>
      <c r="G48" s="130"/>
      <c r="H48" s="130">
        <v>14850</v>
      </c>
      <c r="I48" s="155" t="s">
        <v>134</v>
      </c>
      <c r="J48" s="216" t="s">
        <v>133</v>
      </c>
    </row>
    <row r="49" spans="1:10" ht="12.75" customHeight="1">
      <c r="A49" s="68">
        <v>44225</v>
      </c>
      <c r="B49" s="65"/>
      <c r="C49" s="65"/>
      <c r="D49" s="150">
        <v>0.01</v>
      </c>
      <c r="E49" s="131" t="s">
        <v>46</v>
      </c>
      <c r="F49" s="67"/>
      <c r="G49" s="130"/>
      <c r="H49" s="130"/>
      <c r="I49" s="155"/>
      <c r="J49" s="133"/>
    </row>
    <row r="50" spans="1:10" ht="12.75" customHeight="1">
      <c r="A50" s="70">
        <v>44242</v>
      </c>
      <c r="B50" s="65"/>
      <c r="C50" s="65"/>
      <c r="D50" s="150">
        <v>25</v>
      </c>
      <c r="E50" s="71" t="s">
        <v>136</v>
      </c>
      <c r="F50" s="67"/>
      <c r="G50" s="130"/>
      <c r="H50" s="130"/>
      <c r="I50" s="155"/>
      <c r="J50" s="165"/>
    </row>
    <row r="51" spans="1:13" ht="12" customHeight="1">
      <c r="A51" s="68">
        <v>44253</v>
      </c>
      <c r="B51" s="65"/>
      <c r="C51" s="65"/>
      <c r="D51" s="150">
        <v>0.01</v>
      </c>
      <c r="E51" s="131" t="s">
        <v>46</v>
      </c>
      <c r="F51" s="67"/>
      <c r="G51" s="130"/>
      <c r="H51" s="130"/>
      <c r="I51" s="166"/>
      <c r="J51" s="165"/>
      <c r="M51" s="111"/>
    </row>
    <row r="52" spans="1:16" ht="12.75" customHeight="1">
      <c r="A52" s="68">
        <v>44267</v>
      </c>
      <c r="B52" s="65"/>
      <c r="C52" s="65"/>
      <c r="D52" s="117">
        <v>169.65</v>
      </c>
      <c r="E52" s="71" t="s">
        <v>137</v>
      </c>
      <c r="F52" s="67"/>
      <c r="G52" s="130"/>
      <c r="H52" s="130"/>
      <c r="I52" s="166"/>
      <c r="J52" s="196"/>
      <c r="O52" s="126"/>
      <c r="P52" s="125"/>
    </row>
    <row r="53" spans="1:13" ht="12.75" customHeight="1" thickBot="1">
      <c r="A53" s="68">
        <v>44283</v>
      </c>
      <c r="B53" s="65"/>
      <c r="C53" s="65"/>
      <c r="D53" s="150">
        <v>0.01</v>
      </c>
      <c r="E53" s="131" t="s">
        <v>46</v>
      </c>
      <c r="F53" s="67"/>
      <c r="G53" s="134"/>
      <c r="H53" s="163"/>
      <c r="I53" s="164"/>
      <c r="J53" s="133"/>
      <c r="M53" s="111"/>
    </row>
    <row r="54" spans="1:13" ht="12.75" customHeight="1">
      <c r="A54" s="177"/>
      <c r="B54" s="178">
        <f>SUM(B4:B5)</f>
        <v>5844.32</v>
      </c>
      <c r="C54" s="179"/>
      <c r="D54" s="180"/>
      <c r="E54" s="181" t="s">
        <v>18</v>
      </c>
      <c r="F54" s="203"/>
      <c r="G54" s="188">
        <f>SUM(G4:G53)</f>
        <v>804.06</v>
      </c>
      <c r="H54" s="189"/>
      <c r="I54" s="190" t="s">
        <v>10</v>
      </c>
      <c r="J54" s="191"/>
      <c r="M54" s="47"/>
    </row>
    <row r="55" spans="1:13" ht="12.75" customHeight="1">
      <c r="A55" s="68"/>
      <c r="B55" s="65"/>
      <c r="C55" s="74">
        <f>SUM(C4:C9)</f>
        <v>3009</v>
      </c>
      <c r="D55" s="182"/>
      <c r="E55" s="183" t="s">
        <v>9</v>
      </c>
      <c r="F55" s="73"/>
      <c r="G55" s="192"/>
      <c r="H55" s="65"/>
      <c r="I55" s="66"/>
      <c r="J55" s="133"/>
      <c r="M55" s="47"/>
    </row>
    <row r="56" spans="1:16" ht="12.75" customHeight="1" thickBot="1">
      <c r="A56" s="184"/>
      <c r="B56" s="82"/>
      <c r="C56" s="82"/>
      <c r="D56" s="185">
        <f>SUM(D4:D53)</f>
        <v>16760.239999999998</v>
      </c>
      <c r="E56" s="186" t="s">
        <v>8</v>
      </c>
      <c r="F56" s="73"/>
      <c r="G56" s="192"/>
      <c r="H56" s="74">
        <f>SUM(H4:H53)</f>
        <v>19845.489999999998</v>
      </c>
      <c r="I56" s="75" t="s">
        <v>11</v>
      </c>
      <c r="J56" s="133"/>
      <c r="P56" s="47"/>
    </row>
    <row r="57" spans="1:15" ht="12.75" customHeight="1">
      <c r="A57" s="84" t="s">
        <v>85</v>
      </c>
      <c r="B57" s="85"/>
      <c r="C57" s="85"/>
      <c r="D57" s="85"/>
      <c r="E57" s="86"/>
      <c r="F57" s="187"/>
      <c r="G57" s="193"/>
      <c r="H57" s="61"/>
      <c r="I57" s="62"/>
      <c r="J57" s="64"/>
      <c r="K57" s="47"/>
      <c r="O57" s="2"/>
    </row>
    <row r="58" spans="1:15" ht="12.75" customHeight="1">
      <c r="A58" s="112">
        <v>44286</v>
      </c>
      <c r="B58" s="61">
        <v>0</v>
      </c>
      <c r="C58" s="113"/>
      <c r="D58" s="114"/>
      <c r="E58" s="218" t="s">
        <v>138</v>
      </c>
      <c r="F58" s="187"/>
      <c r="G58" s="193"/>
      <c r="H58" s="61"/>
      <c r="I58" s="62"/>
      <c r="J58" s="64"/>
      <c r="K58" s="47"/>
      <c r="O58" s="2"/>
    </row>
    <row r="59" spans="1:15" ht="12.75" customHeight="1">
      <c r="A59" s="112"/>
      <c r="B59" s="161"/>
      <c r="C59" s="158"/>
      <c r="D59" s="162"/>
      <c r="E59" s="159"/>
      <c r="F59" s="73"/>
      <c r="G59" s="193"/>
      <c r="H59" s="61"/>
      <c r="I59" s="62"/>
      <c r="J59" s="160"/>
      <c r="K59" s="47"/>
      <c r="O59" s="2"/>
    </row>
    <row r="60" spans="1:10" ht="12.75" customHeight="1">
      <c r="A60" s="53"/>
      <c r="B60" s="58">
        <f>SUM(B58:B59)</f>
        <v>0</v>
      </c>
      <c r="C60" s="55" t="s">
        <v>19</v>
      </c>
      <c r="D60" s="56"/>
      <c r="E60" s="144"/>
      <c r="F60" s="57"/>
      <c r="G60" s="194"/>
      <c r="H60" s="74"/>
      <c r="I60" s="75"/>
      <c r="J60" s="76"/>
    </row>
    <row r="61" spans="1:12" ht="12.75" customHeight="1">
      <c r="A61" s="53"/>
      <c r="B61" s="58">
        <f>SUM(B54-B60)</f>
        <v>5844.32</v>
      </c>
      <c r="C61" s="59"/>
      <c r="D61" s="60" t="s">
        <v>12</v>
      </c>
      <c r="E61" s="145"/>
      <c r="F61" s="57"/>
      <c r="G61" s="193"/>
      <c r="H61" s="61"/>
      <c r="I61" s="116"/>
      <c r="J61" s="64"/>
      <c r="L61" s="2"/>
    </row>
    <row r="62" spans="1:10" ht="12.75" customHeight="1" thickBot="1">
      <c r="A62" s="53"/>
      <c r="B62" s="54"/>
      <c r="C62" s="59"/>
      <c r="D62" s="56"/>
      <c r="E62" s="146"/>
      <c r="F62" s="57"/>
      <c r="G62" s="195"/>
      <c r="H62" s="82"/>
      <c r="I62" s="82"/>
      <c r="J62" s="83"/>
    </row>
    <row r="63" spans="1:10" ht="12.75" customHeight="1">
      <c r="A63" s="220" t="s">
        <v>20</v>
      </c>
      <c r="B63" s="221"/>
      <c r="C63" s="221"/>
      <c r="D63" s="222"/>
      <c r="E63" s="223"/>
      <c r="F63" s="87"/>
      <c r="G63" s="197"/>
      <c r="H63" s="175"/>
      <c r="I63" s="198"/>
      <c r="J63" s="95"/>
    </row>
    <row r="64" spans="1:10" ht="12.75" customHeight="1">
      <c r="A64" s="224"/>
      <c r="B64" s="225"/>
      <c r="C64" s="225"/>
      <c r="D64" s="225"/>
      <c r="E64" s="226"/>
      <c r="F64" s="91"/>
      <c r="G64" s="199"/>
      <c r="H64" s="169">
        <f>SUM((B61+C55+D56)-(G54+H56))</f>
        <v>4964.009999999998</v>
      </c>
      <c r="I64" s="170" t="s">
        <v>47</v>
      </c>
      <c r="J64" s="89"/>
    </row>
    <row r="65" spans="1:10" ht="12.75" customHeight="1">
      <c r="A65" s="119"/>
      <c r="B65" s="120">
        <v>3451.84</v>
      </c>
      <c r="C65" s="136" t="s">
        <v>13</v>
      </c>
      <c r="D65" s="137"/>
      <c r="E65" s="138" t="s">
        <v>14</v>
      </c>
      <c r="F65" s="91"/>
      <c r="G65" s="199"/>
      <c r="H65" s="92"/>
      <c r="I65" s="60"/>
      <c r="J65" s="89"/>
    </row>
    <row r="66" spans="1:10" ht="12.75" customHeight="1">
      <c r="A66" s="121"/>
      <c r="B66" s="122">
        <v>1512.17</v>
      </c>
      <c r="C66" s="139" t="s">
        <v>13</v>
      </c>
      <c r="D66" s="140"/>
      <c r="E66" s="141" t="s">
        <v>17</v>
      </c>
      <c r="F66" s="91"/>
      <c r="G66" s="199"/>
      <c r="H66" s="92"/>
      <c r="I66" s="128"/>
      <c r="J66" s="89"/>
    </row>
    <row r="67" spans="1:10" ht="12.75" customHeight="1">
      <c r="A67" s="68"/>
      <c r="B67" s="135">
        <f>SUM(B65:B66)</f>
        <v>4964.01</v>
      </c>
      <c r="C67" s="176" t="s">
        <v>74</v>
      </c>
      <c r="D67" s="93"/>
      <c r="E67" s="90"/>
      <c r="F67" s="94"/>
      <c r="G67" s="91"/>
      <c r="H67" s="102">
        <f>SUM(H64-D8)</f>
        <v>3745.0099999999984</v>
      </c>
      <c r="I67" s="56" t="s">
        <v>141</v>
      </c>
      <c r="J67" s="89"/>
    </row>
    <row r="68" spans="1:10" ht="12.75" customHeight="1">
      <c r="A68" s="70" t="s">
        <v>60</v>
      </c>
      <c r="B68" s="65"/>
      <c r="C68" s="103"/>
      <c r="D68" s="104"/>
      <c r="E68" s="105"/>
      <c r="F68" s="94"/>
      <c r="G68" s="91"/>
      <c r="H68" s="102"/>
      <c r="I68" s="56" t="s">
        <v>142</v>
      </c>
      <c r="J68" s="89"/>
    </row>
    <row r="69" spans="1:10" ht="12.75" customHeight="1" thickBot="1">
      <c r="A69" s="70"/>
      <c r="B69" s="167">
        <v>0</v>
      </c>
      <c r="C69" s="168" t="s">
        <v>72</v>
      </c>
      <c r="D69" s="104"/>
      <c r="E69" s="105"/>
      <c r="F69" s="94"/>
      <c r="G69" s="91"/>
      <c r="H69" s="102"/>
      <c r="I69" s="88" t="s">
        <v>143</v>
      </c>
      <c r="J69" s="89"/>
    </row>
    <row r="70" spans="1:10" ht="12">
      <c r="A70" s="68"/>
      <c r="B70" s="77">
        <f>SUM(B69:B69)</f>
        <v>0</v>
      </c>
      <c r="C70" s="106" t="s">
        <v>28</v>
      </c>
      <c r="D70" s="78"/>
      <c r="E70" s="105"/>
      <c r="F70" s="87"/>
      <c r="G70" s="200"/>
      <c r="H70" s="100"/>
      <c r="I70" s="101" t="s">
        <v>50</v>
      </c>
      <c r="J70" s="95"/>
    </row>
    <row r="71" spans="1:10" ht="12">
      <c r="A71" s="107"/>
      <c r="B71" s="65"/>
      <c r="C71" s="103"/>
      <c r="D71" s="108"/>
      <c r="E71" s="105"/>
      <c r="F71" s="94"/>
      <c r="G71" s="201"/>
      <c r="H71" s="92" t="str">
        <f>IF(B72=H64,"Yes","No")</f>
        <v>Yes</v>
      </c>
      <c r="I71" s="57" t="s">
        <v>51</v>
      </c>
      <c r="J71" s="89"/>
    </row>
    <row r="72" spans="1:10" ht="12.75" thickBot="1">
      <c r="A72" s="79"/>
      <c r="B72" s="81">
        <f>SUM(B67+B70)</f>
        <v>4964.01</v>
      </c>
      <c r="C72" s="109" t="s">
        <v>41</v>
      </c>
      <c r="D72" s="80"/>
      <c r="E72" s="110"/>
      <c r="F72" s="96"/>
      <c r="G72" s="202"/>
      <c r="H72" s="97"/>
      <c r="I72" s="98"/>
      <c r="J72" s="99"/>
    </row>
    <row r="73" spans="5:11" ht="12">
      <c r="E73" s="142"/>
      <c r="F73" s="73"/>
      <c r="G73" s="102"/>
      <c r="H73" s="102"/>
      <c r="I73" s="73"/>
      <c r="J73" s="88"/>
      <c r="K73" s="143"/>
    </row>
    <row r="74" spans="5:11" ht="12">
      <c r="E74" s="142"/>
      <c r="F74" s="73"/>
      <c r="G74" s="102"/>
      <c r="H74" s="102"/>
      <c r="I74" s="73"/>
      <c r="J74" s="88"/>
      <c r="K74" s="143"/>
    </row>
    <row r="75" spans="5:11" ht="12">
      <c r="E75" s="142"/>
      <c r="F75" s="73"/>
      <c r="G75" s="102"/>
      <c r="H75" s="102">
        <f>SUM(3745-1080)</f>
        <v>2665</v>
      </c>
      <c r="I75" s="73"/>
      <c r="J75" s="88"/>
      <c r="K75" s="143"/>
    </row>
    <row r="76" spans="5:11" ht="12">
      <c r="E76" s="142"/>
      <c r="F76" s="73"/>
      <c r="G76" s="102"/>
      <c r="H76" s="92"/>
      <c r="I76" s="57"/>
      <c r="J76" s="88"/>
      <c r="K76" s="143"/>
    </row>
    <row r="77" spans="5:11" ht="12">
      <c r="E77" s="142"/>
      <c r="F77" s="73"/>
      <c r="G77" s="102"/>
      <c r="H77" s="102"/>
      <c r="I77" s="73"/>
      <c r="J77" s="88"/>
      <c r="K77" s="143"/>
    </row>
    <row r="78" spans="6:9" ht="12">
      <c r="F78" s="4"/>
      <c r="G78" s="4"/>
      <c r="H78" s="4"/>
      <c r="I78" s="4"/>
    </row>
  </sheetData>
  <sheetProtection/>
  <mergeCells count="1">
    <mergeCell ref="A63:E64"/>
  </mergeCells>
  <printOptions/>
  <pageMargins left="0.7500000000000001" right="0.7500000000000001" top="0.98" bottom="0.98" header="0.51" footer="0.51"/>
  <pageSetup cellComments="asDisplayed" fitToHeight="1" fitToWidth="1" horizontalDpi="600" verticalDpi="600" orientation="landscape" paperSize="8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workbookViewId="0" topLeftCell="A1">
      <selection activeCell="A11" sqref="A11"/>
    </sheetView>
  </sheetViews>
  <sheetFormatPr defaultColWidth="8.8515625" defaultRowHeight="12.75"/>
  <cols>
    <col min="1" max="1" width="8.8515625" style="0" customWidth="1"/>
    <col min="2" max="2" width="32.28125" style="0" customWidth="1"/>
    <col min="3" max="4" width="10.8515625" style="0" customWidth="1"/>
    <col min="5" max="5" width="24.140625" style="0" customWidth="1"/>
    <col min="6" max="6" width="47.421875" style="22" customWidth="1"/>
  </cols>
  <sheetData>
    <row r="1" spans="1:7" ht="21">
      <c r="A1" s="23" t="s">
        <v>139</v>
      </c>
      <c r="B1" s="14"/>
      <c r="C1" s="14"/>
      <c r="D1" s="14"/>
      <c r="E1" s="129"/>
      <c r="F1" s="24"/>
      <c r="G1" s="25"/>
    </row>
    <row r="2" spans="1:7" ht="12">
      <c r="A2" s="26"/>
      <c r="B2" s="7"/>
      <c r="C2" s="45" t="s">
        <v>62</v>
      </c>
      <c r="D2" s="45" t="s">
        <v>86</v>
      </c>
      <c r="E2" s="8" t="s">
        <v>44</v>
      </c>
      <c r="F2" s="6" t="s">
        <v>29</v>
      </c>
      <c r="G2" s="28" t="s">
        <v>42</v>
      </c>
    </row>
    <row r="3" spans="1:7" ht="12">
      <c r="A3" s="27">
        <v>2</v>
      </c>
      <c r="B3" s="8" t="s">
        <v>21</v>
      </c>
      <c r="C3" s="5"/>
      <c r="D3" s="5">
        <f>Accounts!C55</f>
        <v>3009</v>
      </c>
      <c r="E3" s="5">
        <f>SUM(D3-C3)</f>
        <v>3009</v>
      </c>
      <c r="F3" s="48"/>
      <c r="G3" s="39" t="e">
        <f>SUM(E3/C3)</f>
        <v>#DIV/0!</v>
      </c>
    </row>
    <row r="4" spans="1:7" ht="12">
      <c r="A4" s="27">
        <v>3</v>
      </c>
      <c r="B4" s="8" t="s">
        <v>22</v>
      </c>
      <c r="C4" s="5"/>
      <c r="D4" s="5">
        <f>Accounts!D56</f>
        <v>16760.239999999998</v>
      </c>
      <c r="E4" s="5">
        <f aca="true" t="shared" si="0" ref="E4:E9">SUM(D4-C4)</f>
        <v>16760.239999999998</v>
      </c>
      <c r="F4" s="48"/>
      <c r="G4" s="39" t="e">
        <f>SUM(E4/C4)</f>
        <v>#DIV/0!</v>
      </c>
    </row>
    <row r="5" spans="1:7" ht="12">
      <c r="A5" s="27">
        <v>4</v>
      </c>
      <c r="B5" s="8" t="s">
        <v>23</v>
      </c>
      <c r="C5" s="5"/>
      <c r="D5" s="5">
        <f>Accounts!G54</f>
        <v>804.06</v>
      </c>
      <c r="E5" s="5">
        <f t="shared" si="0"/>
        <v>804.06</v>
      </c>
      <c r="F5" s="48"/>
      <c r="G5" s="39" t="e">
        <f>SUM(E5/C5)</f>
        <v>#DIV/0!</v>
      </c>
    </row>
    <row r="6" spans="1:7" ht="12">
      <c r="A6" s="37">
        <v>5</v>
      </c>
      <c r="B6" s="38" t="s">
        <v>24</v>
      </c>
      <c r="C6" s="12"/>
      <c r="D6" s="12">
        <v>0</v>
      </c>
      <c r="E6" s="5">
        <f t="shared" si="0"/>
        <v>0</v>
      </c>
      <c r="F6" s="48"/>
      <c r="G6" s="39">
        <v>0</v>
      </c>
    </row>
    <row r="7" spans="1:7" ht="12">
      <c r="A7" s="40">
        <v>6</v>
      </c>
      <c r="B7" s="41" t="s">
        <v>25</v>
      </c>
      <c r="C7" s="50"/>
      <c r="D7" s="50">
        <f>Accounts!H56</f>
        <v>19845.489999999998</v>
      </c>
      <c r="E7" s="5">
        <f t="shared" si="0"/>
        <v>19845.489999999998</v>
      </c>
      <c r="F7" s="48"/>
      <c r="G7" s="39" t="e">
        <f>SUM(E7/C7)</f>
        <v>#DIV/0!</v>
      </c>
    </row>
    <row r="8" spans="1:7" ht="48">
      <c r="A8" s="40">
        <v>9</v>
      </c>
      <c r="B8" s="41" t="s">
        <v>26</v>
      </c>
      <c r="C8" s="50"/>
      <c r="D8" s="50">
        <v>1150</v>
      </c>
      <c r="E8" s="5">
        <f t="shared" si="0"/>
        <v>1150</v>
      </c>
      <c r="F8" s="48" t="s">
        <v>63</v>
      </c>
      <c r="G8" s="39" t="e">
        <f>SUM(E8/C8)</f>
        <v>#DIV/0!</v>
      </c>
    </row>
    <row r="9" spans="1:7" ht="48.75" thickBot="1">
      <c r="A9" s="42">
        <v>10</v>
      </c>
      <c r="B9" s="43" t="s">
        <v>27</v>
      </c>
      <c r="C9" s="51"/>
      <c r="D9" s="51">
        <v>0</v>
      </c>
      <c r="E9" s="5">
        <f t="shared" si="0"/>
        <v>0</v>
      </c>
      <c r="F9" s="147" t="s">
        <v>64</v>
      </c>
      <c r="G9" s="44">
        <v>0</v>
      </c>
    </row>
    <row r="11" ht="12">
      <c r="A11" s="219" t="s">
        <v>140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7"/>
  <sheetViews>
    <sheetView workbookViewId="0" topLeftCell="A2">
      <selection activeCell="D11" sqref="D11"/>
    </sheetView>
  </sheetViews>
  <sheetFormatPr defaultColWidth="8.8515625" defaultRowHeight="12.75"/>
  <cols>
    <col min="1" max="1" width="15.8515625" style="0" bestFit="1" customWidth="1"/>
    <col min="2" max="2" width="23.28125" style="0" bestFit="1" customWidth="1"/>
  </cols>
  <sheetData>
    <row r="1" spans="1:2" ht="12">
      <c r="A1" s="29" t="s">
        <v>30</v>
      </c>
      <c r="B1" s="30"/>
    </row>
    <row r="2" spans="1:2" ht="12">
      <c r="A2" s="34"/>
      <c r="B2" s="35"/>
    </row>
    <row r="3" spans="1:2" ht="12">
      <c r="A3" s="29" t="s">
        <v>31</v>
      </c>
      <c r="B3" s="30"/>
    </row>
    <row r="4" spans="1:2" ht="12">
      <c r="A4" s="52" t="s">
        <v>65</v>
      </c>
      <c r="B4" s="33" t="s">
        <v>70</v>
      </c>
    </row>
    <row r="5" spans="1:2" ht="12">
      <c r="A5" s="52" t="s">
        <v>66</v>
      </c>
      <c r="B5" s="32"/>
    </row>
    <row r="6" spans="1:2" ht="12">
      <c r="A6" s="31" t="s">
        <v>67</v>
      </c>
      <c r="B6" s="32"/>
    </row>
    <row r="7" spans="1:2" ht="12">
      <c r="A7" s="31" t="s">
        <v>68</v>
      </c>
      <c r="B7" s="32"/>
    </row>
    <row r="8" spans="1:2" ht="12">
      <c r="A8" s="31" t="s">
        <v>69</v>
      </c>
      <c r="B8" s="32"/>
    </row>
    <row r="9" spans="1:2" ht="12">
      <c r="A9" s="31"/>
      <c r="B9" s="32"/>
    </row>
    <row r="10" spans="1:2" ht="12">
      <c r="A10" s="148" t="s">
        <v>78</v>
      </c>
      <c r="B10" s="32"/>
    </row>
    <row r="11" spans="1:2" ht="12">
      <c r="A11" s="31" t="s">
        <v>52</v>
      </c>
      <c r="B11" s="32"/>
    </row>
    <row r="12" spans="1:2" ht="12">
      <c r="A12" s="31" t="s">
        <v>53</v>
      </c>
      <c r="B12" s="32"/>
    </row>
    <row r="13" spans="1:2" ht="12">
      <c r="A13" s="31" t="s">
        <v>54</v>
      </c>
      <c r="B13" s="32"/>
    </row>
    <row r="14" spans="1:2" ht="12">
      <c r="A14" s="31" t="s">
        <v>55</v>
      </c>
      <c r="B14" s="32"/>
    </row>
    <row r="15" spans="1:2" ht="12">
      <c r="A15" s="31" t="s">
        <v>32</v>
      </c>
      <c r="B15" s="149" t="s">
        <v>57</v>
      </c>
    </row>
    <row r="16" spans="1:2" ht="12">
      <c r="A16" s="31" t="s">
        <v>33</v>
      </c>
      <c r="B16" s="33" t="s">
        <v>56</v>
      </c>
    </row>
    <row r="17" spans="1:2" ht="12">
      <c r="A17" s="34"/>
      <c r="B17" s="35"/>
    </row>
    <row r="18" spans="1:2" ht="12">
      <c r="A18" s="29" t="s">
        <v>34</v>
      </c>
      <c r="B18" s="30"/>
    </row>
    <row r="19" spans="1:2" ht="12">
      <c r="A19" s="31" t="s">
        <v>35</v>
      </c>
      <c r="B19" s="32"/>
    </row>
    <row r="20" spans="1:2" ht="12">
      <c r="A20" s="31" t="s">
        <v>36</v>
      </c>
      <c r="B20" s="32"/>
    </row>
    <row r="21" spans="1:2" ht="12">
      <c r="A21" s="31" t="s">
        <v>37</v>
      </c>
      <c r="B21" s="32"/>
    </row>
    <row r="22" spans="1:2" ht="12">
      <c r="A22" s="31" t="s">
        <v>38</v>
      </c>
      <c r="B22" s="32"/>
    </row>
    <row r="23" spans="1:2" ht="12">
      <c r="A23" s="52" t="s">
        <v>43</v>
      </c>
      <c r="B23" s="32"/>
    </row>
    <row r="24" spans="1:2" ht="12">
      <c r="A24" s="31"/>
      <c r="B24" s="32"/>
    </row>
    <row r="25" spans="1:2" ht="12">
      <c r="A25" s="31" t="s">
        <v>32</v>
      </c>
      <c r="B25" s="32" t="s">
        <v>39</v>
      </c>
    </row>
    <row r="26" spans="1:2" ht="12">
      <c r="A26" s="31" t="s">
        <v>33</v>
      </c>
      <c r="B26" s="33" t="s">
        <v>40</v>
      </c>
    </row>
    <row r="27" spans="1:2" ht="12">
      <c r="A27" s="34"/>
      <c r="B27" s="35"/>
    </row>
  </sheetData>
  <sheetProtection/>
  <hyperlinks>
    <hyperlink ref="B26" r:id="rId1" display="acheers@hotmail.com"/>
  </hyperlink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IV30"/>
    </sheetView>
  </sheetViews>
  <sheetFormatPr defaultColWidth="8.8515625" defaultRowHeight="12.75"/>
  <cols>
    <col min="1" max="1" width="79.8515625" style="0" bestFit="1" customWidth="1"/>
  </cols>
  <sheetData>
    <row r="1" ht="12">
      <c r="A1" t="s">
        <v>58</v>
      </c>
    </row>
    <row r="2" ht="12">
      <c r="A2" t="s">
        <v>59</v>
      </c>
    </row>
    <row r="3" ht="12">
      <c r="A3" t="s">
        <v>71</v>
      </c>
    </row>
    <row r="5" ht="12">
      <c r="A5" s="171" t="s">
        <v>75</v>
      </c>
    </row>
    <row r="6" ht="12">
      <c r="A6" s="171" t="s">
        <v>76</v>
      </c>
    </row>
    <row r="7" ht="12">
      <c r="A7" s="171" t="s">
        <v>73</v>
      </c>
    </row>
    <row r="9" ht="12">
      <c r="A9" s="171" t="s">
        <v>77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Ineos ChlorVinyls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M227000</dc:creator>
  <cp:keywords/>
  <dc:description/>
  <cp:lastModifiedBy>jones</cp:lastModifiedBy>
  <cp:lastPrinted>2021-08-07T09:56:08Z</cp:lastPrinted>
  <dcterms:created xsi:type="dcterms:W3CDTF">2010-04-13T17:37:14Z</dcterms:created>
  <dcterms:modified xsi:type="dcterms:W3CDTF">2021-08-07T09:56:19Z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